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20475" windowHeight="116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Y287" i="1"/>
  <c r="AW287"/>
  <c r="AU287"/>
  <c r="AS287"/>
  <c r="AQ287"/>
  <c r="AP287"/>
  <c r="AZ287" s="1"/>
  <c r="AY239"/>
  <c r="AW239"/>
  <c r="AU239"/>
  <c r="AS239"/>
  <c r="AQ239"/>
  <c r="AP239"/>
  <c r="BA174"/>
  <c r="BB174" s="1"/>
  <c r="BA161"/>
  <c r="BB161" s="1"/>
  <c r="BB45"/>
  <c r="BA45"/>
  <c r="BA43"/>
  <c r="BB43" s="1"/>
  <c r="AY241"/>
  <c r="AW241"/>
  <c r="AU241"/>
  <c r="AS241"/>
  <c r="AQ241"/>
  <c r="AP241"/>
  <c r="AX241" s="1"/>
  <c r="AY271"/>
  <c r="AW271"/>
  <c r="AU271"/>
  <c r="AS271"/>
  <c r="AQ271"/>
  <c r="AP271"/>
  <c r="AX271" s="1"/>
  <c r="AY222"/>
  <c r="AW222"/>
  <c r="AU222"/>
  <c r="AS222"/>
  <c r="AQ222"/>
  <c r="AP222"/>
  <c r="AX222" s="1"/>
  <c r="AY187"/>
  <c r="AW187"/>
  <c r="AU187"/>
  <c r="AS187"/>
  <c r="AQ187"/>
  <c r="AP187"/>
  <c r="AX187" s="1"/>
  <c r="AY173"/>
  <c r="AW173"/>
  <c r="AU173"/>
  <c r="AS173"/>
  <c r="AQ173"/>
  <c r="AP173"/>
  <c r="AX173" s="1"/>
  <c r="AY160"/>
  <c r="AW160"/>
  <c r="AU160"/>
  <c r="AS160"/>
  <c r="AQ160"/>
  <c r="AP160"/>
  <c r="AX160" s="1"/>
  <c r="AY44"/>
  <c r="AW44"/>
  <c r="AU44"/>
  <c r="AS44"/>
  <c r="AQ44"/>
  <c r="AP44"/>
  <c r="AX44" s="1"/>
  <c r="AY42"/>
  <c r="AW42"/>
  <c r="AU42"/>
  <c r="AS42"/>
  <c r="AQ42"/>
  <c r="AP42"/>
  <c r="AY298"/>
  <c r="AW298"/>
  <c r="AU298"/>
  <c r="AS298"/>
  <c r="AQ298"/>
  <c r="AP298"/>
  <c r="AX298" s="1"/>
  <c r="AY301"/>
  <c r="AW301"/>
  <c r="AU301"/>
  <c r="AS301"/>
  <c r="AQ301"/>
  <c r="AP301"/>
  <c r="AY296"/>
  <c r="AW296"/>
  <c r="AU296"/>
  <c r="AS296"/>
  <c r="AQ296"/>
  <c r="AP296"/>
  <c r="AY300"/>
  <c r="AW300"/>
  <c r="AU300"/>
  <c r="AS300"/>
  <c r="AQ300"/>
  <c r="AP300"/>
  <c r="AX300" s="1"/>
  <c r="AY292"/>
  <c r="AW292"/>
  <c r="AU292"/>
  <c r="AS292"/>
  <c r="AQ292"/>
  <c r="AP292"/>
  <c r="AX292" s="1"/>
  <c r="AY295"/>
  <c r="AW295"/>
  <c r="AU295"/>
  <c r="AS295"/>
  <c r="AQ295"/>
  <c r="AP295"/>
  <c r="AY294"/>
  <c r="AW294"/>
  <c r="AU294"/>
  <c r="AS294"/>
  <c r="AQ294"/>
  <c r="AP294"/>
  <c r="AY290"/>
  <c r="AW290"/>
  <c r="AU290"/>
  <c r="AS290"/>
  <c r="AQ290"/>
  <c r="AP290"/>
  <c r="AX290" s="1"/>
  <c r="AY302"/>
  <c r="AW302"/>
  <c r="AU302"/>
  <c r="AS302"/>
  <c r="AQ302"/>
  <c r="AP302"/>
  <c r="AX302" s="1"/>
  <c r="AY293"/>
  <c r="AW293"/>
  <c r="AU293"/>
  <c r="AS293"/>
  <c r="AQ293"/>
  <c r="AP293"/>
  <c r="AY299"/>
  <c r="AW299"/>
  <c r="AU299"/>
  <c r="AS299"/>
  <c r="AQ299"/>
  <c r="AP299"/>
  <c r="AY291"/>
  <c r="AW291"/>
  <c r="AU291"/>
  <c r="AS291"/>
  <c r="AQ291"/>
  <c r="AP291"/>
  <c r="AX291" s="1"/>
  <c r="AY297"/>
  <c r="AW297"/>
  <c r="AU297"/>
  <c r="AS297"/>
  <c r="AQ297"/>
  <c r="AP297"/>
  <c r="AX297" s="1"/>
  <c r="AY289"/>
  <c r="AW289"/>
  <c r="AU289"/>
  <c r="AS289"/>
  <c r="AQ289"/>
  <c r="AP289"/>
  <c r="AY285"/>
  <c r="AW285"/>
  <c r="AU285"/>
  <c r="AS285"/>
  <c r="AQ285"/>
  <c r="AP285"/>
  <c r="AX285" s="1"/>
  <c r="AY284"/>
  <c r="AW284"/>
  <c r="AU284"/>
  <c r="AS284"/>
  <c r="AQ284"/>
  <c r="AP284"/>
  <c r="AX284" s="1"/>
  <c r="AY283"/>
  <c r="AW283"/>
  <c r="AU283"/>
  <c r="AS283"/>
  <c r="AQ283"/>
  <c r="AP283"/>
  <c r="AY282"/>
  <c r="AW282"/>
  <c r="AU282"/>
  <c r="AS282"/>
  <c r="AQ282"/>
  <c r="AP282"/>
  <c r="AY281"/>
  <c r="AW281"/>
  <c r="AU281"/>
  <c r="AS281"/>
  <c r="AQ281"/>
  <c r="AP281"/>
  <c r="AX281" s="1"/>
  <c r="AY280"/>
  <c r="AW280"/>
  <c r="AU280"/>
  <c r="AS280"/>
  <c r="AQ280"/>
  <c r="AP280"/>
  <c r="AX280" s="1"/>
  <c r="AY279"/>
  <c r="AW279"/>
  <c r="AU279"/>
  <c r="AS279"/>
  <c r="AQ279"/>
  <c r="AP279"/>
  <c r="AY278"/>
  <c r="AW278"/>
  <c r="AU278"/>
  <c r="AS278"/>
  <c r="AQ278"/>
  <c r="AP278"/>
  <c r="AY277"/>
  <c r="AW277"/>
  <c r="AU277"/>
  <c r="AS277"/>
  <c r="AQ277"/>
  <c r="AP277"/>
  <c r="AX277" s="1"/>
  <c r="AY276"/>
  <c r="AW276"/>
  <c r="AU276"/>
  <c r="AS276"/>
  <c r="AQ276"/>
  <c r="AP276"/>
  <c r="AX276" s="1"/>
  <c r="AY275"/>
  <c r="AW275"/>
  <c r="AU275"/>
  <c r="AS275"/>
  <c r="AQ275"/>
  <c r="AP275"/>
  <c r="AY274"/>
  <c r="AW274"/>
  <c r="AU274"/>
  <c r="AS274"/>
  <c r="AQ274"/>
  <c r="AP274"/>
  <c r="AY273"/>
  <c r="AW273"/>
  <c r="AU273"/>
  <c r="AS273"/>
  <c r="AQ273"/>
  <c r="AP273"/>
  <c r="AX273" s="1"/>
  <c r="AY269"/>
  <c r="AW269"/>
  <c r="AU269"/>
  <c r="AS269"/>
  <c r="AQ269"/>
  <c r="AP269"/>
  <c r="AX269" s="1"/>
  <c r="AY268"/>
  <c r="AW268"/>
  <c r="AU268"/>
  <c r="AS268"/>
  <c r="AQ268"/>
  <c r="AP268"/>
  <c r="AX268" s="1"/>
  <c r="AY267"/>
  <c r="AW267"/>
  <c r="AU267"/>
  <c r="AS267"/>
  <c r="AQ267"/>
  <c r="AP267"/>
  <c r="AY266"/>
  <c r="AW266"/>
  <c r="AU266"/>
  <c r="AS266"/>
  <c r="AQ266"/>
  <c r="AP266"/>
  <c r="AY265"/>
  <c r="AW265"/>
  <c r="AU265"/>
  <c r="AS265"/>
  <c r="AQ265"/>
  <c r="AP265"/>
  <c r="AX265" s="1"/>
  <c r="AY263"/>
  <c r="AW263"/>
  <c r="AU263"/>
  <c r="AS263"/>
  <c r="AQ263"/>
  <c r="AP263"/>
  <c r="AX263" s="1"/>
  <c r="AY264"/>
  <c r="AW264"/>
  <c r="AU264"/>
  <c r="AS264"/>
  <c r="AQ264"/>
  <c r="AP264"/>
  <c r="AY262"/>
  <c r="AW262"/>
  <c r="AU262"/>
  <c r="AS262"/>
  <c r="AQ262"/>
  <c r="AP262"/>
  <c r="AY258"/>
  <c r="AW258"/>
  <c r="AU258"/>
  <c r="AS258"/>
  <c r="AQ258"/>
  <c r="AP258"/>
  <c r="AX258" s="1"/>
  <c r="AY261"/>
  <c r="AW261"/>
  <c r="AU261"/>
  <c r="AS261"/>
  <c r="AQ261"/>
  <c r="AP261"/>
  <c r="AX261" s="1"/>
  <c r="AY260"/>
  <c r="AW260"/>
  <c r="AU260"/>
  <c r="AS260"/>
  <c r="AQ260"/>
  <c r="AP260"/>
  <c r="AY259"/>
  <c r="AW259"/>
  <c r="AU259"/>
  <c r="AS259"/>
  <c r="AQ259"/>
  <c r="AP259"/>
  <c r="AY256"/>
  <c r="AW256"/>
  <c r="AU256"/>
  <c r="AS256"/>
  <c r="AQ256"/>
  <c r="AP256"/>
  <c r="AX256" s="1"/>
  <c r="AY257"/>
  <c r="AW257"/>
  <c r="AU257"/>
  <c r="AS257"/>
  <c r="AQ257"/>
  <c r="AP257"/>
  <c r="AX257" s="1"/>
  <c r="AY255"/>
  <c r="AW255"/>
  <c r="AU255"/>
  <c r="AS255"/>
  <c r="AQ255"/>
  <c r="AP255"/>
  <c r="AY253"/>
  <c r="AW253"/>
  <c r="AU253"/>
  <c r="AS253"/>
  <c r="AQ253"/>
  <c r="AP253"/>
  <c r="AY252"/>
  <c r="AW252"/>
  <c r="AU252"/>
  <c r="AS252"/>
  <c r="AQ252"/>
  <c r="AP252"/>
  <c r="AX252" s="1"/>
  <c r="AY251"/>
  <c r="AW251"/>
  <c r="AU251"/>
  <c r="AS251"/>
  <c r="AQ251"/>
  <c r="AP251"/>
  <c r="AY250"/>
  <c r="AW250"/>
  <c r="AU250"/>
  <c r="AS250"/>
  <c r="AQ250"/>
  <c r="AP250"/>
  <c r="AY249"/>
  <c r="AW249"/>
  <c r="AU249"/>
  <c r="AS249"/>
  <c r="AQ249"/>
  <c r="AP249"/>
  <c r="AY248"/>
  <c r="AW248"/>
  <c r="AU248"/>
  <c r="AS248"/>
  <c r="AQ248"/>
  <c r="AP248"/>
  <c r="AX248" s="1"/>
  <c r="AY247"/>
  <c r="AW247"/>
  <c r="AU247"/>
  <c r="AS247"/>
  <c r="AQ247"/>
  <c r="AP247"/>
  <c r="AY246"/>
  <c r="AW246"/>
  <c r="AU246"/>
  <c r="AS246"/>
  <c r="AQ246"/>
  <c r="AP246"/>
  <c r="AY245"/>
  <c r="AW245"/>
  <c r="AU245"/>
  <c r="AS245"/>
  <c r="AQ245"/>
  <c r="AP245"/>
  <c r="AY244"/>
  <c r="AW244"/>
  <c r="AU244"/>
  <c r="AS244"/>
  <c r="AQ244"/>
  <c r="AP244"/>
  <c r="AY243"/>
  <c r="AW243"/>
  <c r="AU243"/>
  <c r="AS243"/>
  <c r="AQ243"/>
  <c r="AP243"/>
  <c r="AY242"/>
  <c r="AW242"/>
  <c r="AU242"/>
  <c r="AS242"/>
  <c r="AQ242"/>
  <c r="AP242"/>
  <c r="AY237"/>
  <c r="AW237"/>
  <c r="AU237"/>
  <c r="AS237"/>
  <c r="AQ237"/>
  <c r="AP237"/>
  <c r="AX237" s="1"/>
  <c r="AY236"/>
  <c r="AW236"/>
  <c r="AU236"/>
  <c r="AS236"/>
  <c r="AQ236"/>
  <c r="AP236"/>
  <c r="AX236" s="1"/>
  <c r="AY235"/>
  <c r="AW235"/>
  <c r="AU235"/>
  <c r="AS235"/>
  <c r="AQ235"/>
  <c r="AP235"/>
  <c r="AY234"/>
  <c r="AW234"/>
  <c r="AU234"/>
  <c r="AS234"/>
  <c r="AQ234"/>
  <c r="AP234"/>
  <c r="AY233"/>
  <c r="AW233"/>
  <c r="AU233"/>
  <c r="AS233"/>
  <c r="AQ233"/>
  <c r="AP233"/>
  <c r="AX233" s="1"/>
  <c r="AY232"/>
  <c r="AW232"/>
  <c r="AU232"/>
  <c r="AS232"/>
  <c r="AQ232"/>
  <c r="AP232"/>
  <c r="AX232" s="1"/>
  <c r="AY231"/>
  <c r="AW231"/>
  <c r="AU231"/>
  <c r="AS231"/>
  <c r="AQ231"/>
  <c r="AP231"/>
  <c r="AY230"/>
  <c r="AW230"/>
  <c r="AU230"/>
  <c r="AS230"/>
  <c r="AQ230"/>
  <c r="AP230"/>
  <c r="AY229"/>
  <c r="AW229"/>
  <c r="AU229"/>
  <c r="AS229"/>
  <c r="AQ229"/>
  <c r="AP229"/>
  <c r="AY227"/>
  <c r="AW227"/>
  <c r="AU227"/>
  <c r="AS227"/>
  <c r="AQ227"/>
  <c r="AP227"/>
  <c r="AY228"/>
  <c r="AW228"/>
  <c r="AU228"/>
  <c r="AS228"/>
  <c r="AQ228"/>
  <c r="AP228"/>
  <c r="AY226"/>
  <c r="AW226"/>
  <c r="AU226"/>
  <c r="AS226"/>
  <c r="AQ226"/>
  <c r="AP226"/>
  <c r="AY225"/>
  <c r="AW225"/>
  <c r="AU225"/>
  <c r="AS225"/>
  <c r="AQ225"/>
  <c r="AP225"/>
  <c r="AX225" s="1"/>
  <c r="AY224"/>
  <c r="AW224"/>
  <c r="AU224"/>
  <c r="AS224"/>
  <c r="AQ224"/>
  <c r="AP224"/>
  <c r="AX224" s="1"/>
  <c r="AY220"/>
  <c r="AW220"/>
  <c r="AU220"/>
  <c r="AS220"/>
  <c r="AQ220"/>
  <c r="AP220"/>
  <c r="AY219"/>
  <c r="AW219"/>
  <c r="AU219"/>
  <c r="AS219"/>
  <c r="AQ219"/>
  <c r="AP219"/>
  <c r="AY218"/>
  <c r="AW218"/>
  <c r="AU218"/>
  <c r="AS218"/>
  <c r="AQ218"/>
  <c r="AP218"/>
  <c r="AY217"/>
  <c r="AW217"/>
  <c r="AU217"/>
  <c r="AS217"/>
  <c r="AQ217"/>
  <c r="AP217"/>
  <c r="AX217" s="1"/>
  <c r="AY216"/>
  <c r="AW216"/>
  <c r="AU216"/>
  <c r="AS216"/>
  <c r="AQ216"/>
  <c r="AP216"/>
  <c r="AY215"/>
  <c r="AW215"/>
  <c r="AU215"/>
  <c r="AS215"/>
  <c r="AQ215"/>
  <c r="AP215"/>
  <c r="AY214"/>
  <c r="AW214"/>
  <c r="AU214"/>
  <c r="AS214"/>
  <c r="AQ214"/>
  <c r="AP214"/>
  <c r="AY213"/>
  <c r="AW213"/>
  <c r="AU213"/>
  <c r="AS213"/>
  <c r="AQ213"/>
  <c r="AP213"/>
  <c r="AX213" s="1"/>
  <c r="AY212"/>
  <c r="AW212"/>
  <c r="AU212"/>
  <c r="AS212"/>
  <c r="AQ212"/>
  <c r="AP212"/>
  <c r="AY211"/>
  <c r="AW211"/>
  <c r="AU211"/>
  <c r="AS211"/>
  <c r="AQ211"/>
  <c r="AP211"/>
  <c r="AY208"/>
  <c r="AW208"/>
  <c r="AU208"/>
  <c r="AS208"/>
  <c r="AQ208"/>
  <c r="AP208"/>
  <c r="AY210"/>
  <c r="AW210"/>
  <c r="AU210"/>
  <c r="AV210" s="1"/>
  <c r="AS210"/>
  <c r="AQ210"/>
  <c r="AR210" s="1"/>
  <c r="AP210"/>
  <c r="AY209"/>
  <c r="AW209"/>
  <c r="AU209"/>
  <c r="AS209"/>
  <c r="AQ209"/>
  <c r="AP209"/>
  <c r="AY207"/>
  <c r="AW207"/>
  <c r="AU207"/>
  <c r="AS207"/>
  <c r="BA207" s="1"/>
  <c r="BB207" s="1"/>
  <c r="AQ207"/>
  <c r="AP207"/>
  <c r="AY206"/>
  <c r="AW206"/>
  <c r="AU206"/>
  <c r="AS206"/>
  <c r="AQ206"/>
  <c r="AP206"/>
  <c r="AY205"/>
  <c r="AW205"/>
  <c r="AU205"/>
  <c r="AS205"/>
  <c r="BA205" s="1"/>
  <c r="BB205" s="1"/>
  <c r="AQ205"/>
  <c r="AP205"/>
  <c r="AY204"/>
  <c r="AW204"/>
  <c r="AU204"/>
  <c r="AS204"/>
  <c r="AQ204"/>
  <c r="AP204"/>
  <c r="AY203"/>
  <c r="AW203"/>
  <c r="AU203"/>
  <c r="AS203"/>
  <c r="AQ203"/>
  <c r="AP203"/>
  <c r="AY201"/>
  <c r="AW201"/>
  <c r="AU201"/>
  <c r="AS201"/>
  <c r="AQ201"/>
  <c r="AP201"/>
  <c r="AX201" s="1"/>
  <c r="AY200"/>
  <c r="AW200"/>
  <c r="AU200"/>
  <c r="AS200"/>
  <c r="AQ200"/>
  <c r="AP200"/>
  <c r="AX200" s="1"/>
  <c r="AY199"/>
  <c r="AW199"/>
  <c r="AU199"/>
  <c r="AS199"/>
  <c r="AQ199"/>
  <c r="AP199"/>
  <c r="AY198"/>
  <c r="AW198"/>
  <c r="AU198"/>
  <c r="AV198" s="1"/>
  <c r="AS198"/>
  <c r="AQ198"/>
  <c r="AR198" s="1"/>
  <c r="AP198"/>
  <c r="AY197"/>
  <c r="AW197"/>
  <c r="AU197"/>
  <c r="AS197"/>
  <c r="AQ197"/>
  <c r="AP197"/>
  <c r="AX197" s="1"/>
  <c r="AY196"/>
  <c r="AW196"/>
  <c r="AU196"/>
  <c r="AS196"/>
  <c r="BA196" s="1"/>
  <c r="BB196" s="1"/>
  <c r="AQ196"/>
  <c r="AR196" s="1"/>
  <c r="AP196"/>
  <c r="AX196" s="1"/>
  <c r="AY193"/>
  <c r="AW193"/>
  <c r="AU193"/>
  <c r="AS193"/>
  <c r="AQ193"/>
  <c r="AP193"/>
  <c r="AZ193" s="1"/>
  <c r="AY192"/>
  <c r="AW192"/>
  <c r="AU192"/>
  <c r="AS192"/>
  <c r="BA192" s="1"/>
  <c r="BB192" s="1"/>
  <c r="AQ192"/>
  <c r="AP192"/>
  <c r="AY195"/>
  <c r="AW195"/>
  <c r="AU195"/>
  <c r="AS195"/>
  <c r="AQ195"/>
  <c r="AP195"/>
  <c r="AX195" s="1"/>
  <c r="AY194"/>
  <c r="AW194"/>
  <c r="AU194"/>
  <c r="AS194"/>
  <c r="BA194" s="1"/>
  <c r="BB194" s="1"/>
  <c r="AQ194"/>
  <c r="AP194"/>
  <c r="AX194" s="1"/>
  <c r="AY191"/>
  <c r="AW191"/>
  <c r="AU191"/>
  <c r="AS191"/>
  <c r="AQ191"/>
  <c r="AP191"/>
  <c r="AZ191" s="1"/>
  <c r="AY190"/>
  <c r="AW190"/>
  <c r="AU190"/>
  <c r="AS190"/>
  <c r="AQ190"/>
  <c r="AP190"/>
  <c r="AY189"/>
  <c r="AW189"/>
  <c r="AU189"/>
  <c r="AS189"/>
  <c r="AQ189"/>
  <c r="AP189"/>
  <c r="AX189" s="1"/>
  <c r="AY185"/>
  <c r="AW185"/>
  <c r="AU185"/>
  <c r="AS185"/>
  <c r="BA185" s="1"/>
  <c r="BB185" s="1"/>
  <c r="AQ185"/>
  <c r="AP185"/>
  <c r="AX185" s="1"/>
  <c r="AY184"/>
  <c r="AW184"/>
  <c r="AU184"/>
  <c r="AS184"/>
  <c r="AQ184"/>
  <c r="AP184"/>
  <c r="AX184" s="1"/>
  <c r="AY183"/>
  <c r="AW183"/>
  <c r="AU183"/>
  <c r="AS183"/>
  <c r="AQ183"/>
  <c r="AP183"/>
  <c r="AY182"/>
  <c r="AW182"/>
  <c r="AU182"/>
  <c r="AS182"/>
  <c r="AQ182"/>
  <c r="AP182"/>
  <c r="AY181"/>
  <c r="AW181"/>
  <c r="AU181"/>
  <c r="AS181"/>
  <c r="AQ181"/>
  <c r="AP181"/>
  <c r="AX181" s="1"/>
  <c r="AY180"/>
  <c r="AW180"/>
  <c r="AU180"/>
  <c r="AS180"/>
  <c r="AQ180"/>
  <c r="AP180"/>
  <c r="AX180" s="1"/>
  <c r="AY179"/>
  <c r="AW179"/>
  <c r="AU179"/>
  <c r="AS179"/>
  <c r="AQ179"/>
  <c r="AP179"/>
  <c r="AY178"/>
  <c r="AW178"/>
  <c r="AU178"/>
  <c r="AS178"/>
  <c r="AQ178"/>
  <c r="AP178"/>
  <c r="AY177"/>
  <c r="AW177"/>
  <c r="AU177"/>
  <c r="AS177"/>
  <c r="AQ177"/>
  <c r="AP177"/>
  <c r="AX177" s="1"/>
  <c r="AY176"/>
  <c r="AW176"/>
  <c r="AU176"/>
  <c r="AS176"/>
  <c r="AQ176"/>
  <c r="AP176"/>
  <c r="AX176" s="1"/>
  <c r="AY175"/>
  <c r="AW175"/>
  <c r="AU175"/>
  <c r="AS175"/>
  <c r="AQ175"/>
  <c r="AP175"/>
  <c r="AY171"/>
  <c r="AW171"/>
  <c r="AU171"/>
  <c r="AS171"/>
  <c r="AQ171"/>
  <c r="AP171"/>
  <c r="AX171" s="1"/>
  <c r="AY170"/>
  <c r="AW170"/>
  <c r="AU170"/>
  <c r="AS170"/>
  <c r="AQ170"/>
  <c r="AP170"/>
  <c r="AX170" s="1"/>
  <c r="AY169"/>
  <c r="AW169"/>
  <c r="AU169"/>
  <c r="AS169"/>
  <c r="AQ169"/>
  <c r="AP169"/>
  <c r="AY168"/>
  <c r="AW168"/>
  <c r="AU168"/>
  <c r="AS168"/>
  <c r="AQ168"/>
  <c r="AP168"/>
  <c r="AY167"/>
  <c r="AW167"/>
  <c r="AU167"/>
  <c r="AS167"/>
  <c r="AQ167"/>
  <c r="AP167"/>
  <c r="AY166"/>
  <c r="AW166"/>
  <c r="AU166"/>
  <c r="AS166"/>
  <c r="AQ166"/>
  <c r="AP166"/>
  <c r="AX166" s="1"/>
  <c r="AY165"/>
  <c r="AW165"/>
  <c r="AU165"/>
  <c r="AS165"/>
  <c r="AQ165"/>
  <c r="AP165"/>
  <c r="AY164"/>
  <c r="AW164"/>
  <c r="AU164"/>
  <c r="AS164"/>
  <c r="AQ164"/>
  <c r="AP164"/>
  <c r="AY163"/>
  <c r="AW163"/>
  <c r="AU163"/>
  <c r="AS163"/>
  <c r="AQ163"/>
  <c r="AP163"/>
  <c r="AX163" s="1"/>
  <c r="AY162"/>
  <c r="AW162"/>
  <c r="AU162"/>
  <c r="AS162"/>
  <c r="AQ162"/>
  <c r="AP162"/>
  <c r="AX162" s="1"/>
  <c r="AY158"/>
  <c r="AW158"/>
  <c r="AU158"/>
  <c r="AS158"/>
  <c r="AQ158"/>
  <c r="AP158"/>
  <c r="AX158" s="1"/>
  <c r="AY157"/>
  <c r="AW157"/>
  <c r="AU157"/>
  <c r="AS157"/>
  <c r="AQ157"/>
  <c r="AP157"/>
  <c r="AY156"/>
  <c r="AW156"/>
  <c r="AU156"/>
  <c r="AS156"/>
  <c r="AQ156"/>
  <c r="AP156"/>
  <c r="AY155"/>
  <c r="AW155"/>
  <c r="AU155"/>
  <c r="AS155"/>
  <c r="AQ155"/>
  <c r="AP155"/>
  <c r="AY154"/>
  <c r="AW154"/>
  <c r="AU154"/>
  <c r="AS154"/>
  <c r="AQ154"/>
  <c r="AP154"/>
  <c r="AY153"/>
  <c r="AW153"/>
  <c r="AU153"/>
  <c r="AS153"/>
  <c r="AQ153"/>
  <c r="AP153"/>
  <c r="AY152"/>
  <c r="AW152"/>
  <c r="AU152"/>
  <c r="AS152"/>
  <c r="AQ152"/>
  <c r="AP152"/>
  <c r="AY151"/>
  <c r="AW151"/>
  <c r="AU151"/>
  <c r="AS151"/>
  <c r="AQ151"/>
  <c r="AP151"/>
  <c r="AY150"/>
  <c r="AW150"/>
  <c r="AU150"/>
  <c r="AS150"/>
  <c r="AQ150"/>
  <c r="AP150"/>
  <c r="AY149"/>
  <c r="AW149"/>
  <c r="AU149"/>
  <c r="AS149"/>
  <c r="AQ149"/>
  <c r="AP149"/>
  <c r="AY148"/>
  <c r="AW148"/>
  <c r="AU148"/>
  <c r="AS148"/>
  <c r="AQ148"/>
  <c r="AP148"/>
  <c r="AY147"/>
  <c r="AW147"/>
  <c r="AU147"/>
  <c r="AS147"/>
  <c r="AQ147"/>
  <c r="AP147"/>
  <c r="AY146"/>
  <c r="AW146"/>
  <c r="AU146"/>
  <c r="AS146"/>
  <c r="AQ146"/>
  <c r="AP146"/>
  <c r="AX146" s="1"/>
  <c r="AY144"/>
  <c r="AW144"/>
  <c r="AU144"/>
  <c r="AS144"/>
  <c r="AQ144"/>
  <c r="AP144"/>
  <c r="AX144" s="1"/>
  <c r="AY143"/>
  <c r="AW143"/>
  <c r="AU143"/>
  <c r="AS143"/>
  <c r="AQ143"/>
  <c r="AP143"/>
  <c r="AX143" s="1"/>
  <c r="AY142"/>
  <c r="AW142"/>
  <c r="AU142"/>
  <c r="AS142"/>
  <c r="AQ142"/>
  <c r="AP142"/>
  <c r="AY141"/>
  <c r="AW141"/>
  <c r="AU141"/>
  <c r="AS141"/>
  <c r="AQ141"/>
  <c r="AP141"/>
  <c r="AY140"/>
  <c r="AW140"/>
  <c r="AU140"/>
  <c r="AS140"/>
  <c r="AQ140"/>
  <c r="AP140"/>
  <c r="AX140" s="1"/>
  <c r="AY139"/>
  <c r="AW139"/>
  <c r="AU139"/>
  <c r="AS139"/>
  <c r="AQ139"/>
  <c r="AP139"/>
  <c r="AY138"/>
  <c r="AW138"/>
  <c r="AU138"/>
  <c r="AS138"/>
  <c r="AQ138"/>
  <c r="AP138"/>
  <c r="AY137"/>
  <c r="AW137"/>
  <c r="AU137"/>
  <c r="AS137"/>
  <c r="AQ137"/>
  <c r="AP137"/>
  <c r="AY136"/>
  <c r="AW136"/>
  <c r="AU136"/>
  <c r="AS136"/>
  <c r="AQ136"/>
  <c r="AP136"/>
  <c r="AX136" s="1"/>
  <c r="AY135"/>
  <c r="AW135"/>
  <c r="AU135"/>
  <c r="AS135"/>
  <c r="AQ135"/>
  <c r="AP135"/>
  <c r="AX135" s="1"/>
  <c r="AY134"/>
  <c r="AW134"/>
  <c r="AU134"/>
  <c r="AS134"/>
  <c r="AQ134"/>
  <c r="AP134"/>
  <c r="AY133"/>
  <c r="AW133"/>
  <c r="AU133"/>
  <c r="AS133"/>
  <c r="AQ133"/>
  <c r="AP133"/>
  <c r="AY132"/>
  <c r="AW132"/>
  <c r="AU132"/>
  <c r="AS132"/>
  <c r="AQ132"/>
  <c r="AP132"/>
  <c r="AX132" s="1"/>
  <c r="AY131"/>
  <c r="AW131"/>
  <c r="AU131"/>
  <c r="AS131"/>
  <c r="AQ131"/>
  <c r="AP131"/>
  <c r="AX131" s="1"/>
  <c r="AY130"/>
  <c r="AW130"/>
  <c r="AU130"/>
  <c r="AS130"/>
  <c r="AQ130"/>
  <c r="AP130"/>
  <c r="AY129"/>
  <c r="AW129"/>
  <c r="AU129"/>
  <c r="AS129"/>
  <c r="AQ129"/>
  <c r="AP129"/>
  <c r="AY127"/>
  <c r="AW127"/>
  <c r="AU127"/>
  <c r="AS127"/>
  <c r="AQ127"/>
  <c r="AP127"/>
  <c r="AX127" s="1"/>
  <c r="AY128"/>
  <c r="AW128"/>
  <c r="AU128"/>
  <c r="AS128"/>
  <c r="AQ128"/>
  <c r="AP128"/>
  <c r="AX128" s="1"/>
  <c r="AY126"/>
  <c r="AW126"/>
  <c r="AU126"/>
  <c r="AS126"/>
  <c r="AQ126"/>
  <c r="AP126"/>
  <c r="AY125"/>
  <c r="AW125"/>
  <c r="AU125"/>
  <c r="AS125"/>
  <c r="AQ125"/>
  <c r="AP125"/>
  <c r="AY123"/>
  <c r="AW123"/>
  <c r="AU123"/>
  <c r="AS123"/>
  <c r="AQ123"/>
  <c r="AP123"/>
  <c r="AX123" s="1"/>
  <c r="AY122"/>
  <c r="AW122"/>
  <c r="AU122"/>
  <c r="AS122"/>
  <c r="AQ122"/>
  <c r="AP122"/>
  <c r="AX122" s="1"/>
  <c r="AY121"/>
  <c r="AW121"/>
  <c r="AU121"/>
  <c r="AS121"/>
  <c r="AQ121"/>
  <c r="AP121"/>
  <c r="AY120"/>
  <c r="AW120"/>
  <c r="AU120"/>
  <c r="AS120"/>
  <c r="AQ120"/>
  <c r="AP120"/>
  <c r="AY119"/>
  <c r="AW119"/>
  <c r="AU119"/>
  <c r="AS119"/>
  <c r="AQ119"/>
  <c r="AP119"/>
  <c r="AX119" s="1"/>
  <c r="AY118"/>
  <c r="AW118"/>
  <c r="AU118"/>
  <c r="AS118"/>
  <c r="AQ118"/>
  <c r="AP118"/>
  <c r="AX118" s="1"/>
  <c r="AY117"/>
  <c r="AW117"/>
  <c r="AU117"/>
  <c r="AS117"/>
  <c r="AQ117"/>
  <c r="AP117"/>
  <c r="AY116"/>
  <c r="AW116"/>
  <c r="AU116"/>
  <c r="AS116"/>
  <c r="AQ116"/>
  <c r="AP116"/>
  <c r="AY115"/>
  <c r="AW115"/>
  <c r="AU115"/>
  <c r="AS115"/>
  <c r="AQ115"/>
  <c r="AP115"/>
  <c r="AX115" s="1"/>
  <c r="AY114"/>
  <c r="AW114"/>
  <c r="AU114"/>
  <c r="AS114"/>
  <c r="AQ114"/>
  <c r="AP114"/>
  <c r="AY113"/>
  <c r="AW113"/>
  <c r="AU113"/>
  <c r="AS113"/>
  <c r="AQ113"/>
  <c r="AP113"/>
  <c r="AY112"/>
  <c r="AW112"/>
  <c r="AU112"/>
  <c r="AS112"/>
  <c r="AQ112"/>
  <c r="AP112"/>
  <c r="AY111"/>
  <c r="AW111"/>
  <c r="AU111"/>
  <c r="AS111"/>
  <c r="AQ111"/>
  <c r="AP111"/>
  <c r="AX111" s="1"/>
  <c r="AY110"/>
  <c r="AW110"/>
  <c r="AU110"/>
  <c r="AS110"/>
  <c r="AQ110"/>
  <c r="AP110"/>
  <c r="AX110" s="1"/>
  <c r="AY109"/>
  <c r="AW109"/>
  <c r="AU109"/>
  <c r="AS109"/>
  <c r="AQ109"/>
  <c r="AP109"/>
  <c r="AY108"/>
  <c r="AW108"/>
  <c r="AU108"/>
  <c r="AS108"/>
  <c r="AQ108"/>
  <c r="AP108"/>
  <c r="AY106"/>
  <c r="AW106"/>
  <c r="AU106"/>
  <c r="AS106"/>
  <c r="AQ106"/>
  <c r="AP106"/>
  <c r="AX106" s="1"/>
  <c r="AY105"/>
  <c r="AW105"/>
  <c r="AU105"/>
  <c r="AS105"/>
  <c r="AQ105"/>
  <c r="AP105"/>
  <c r="AX105" s="1"/>
  <c r="AY104"/>
  <c r="AW104"/>
  <c r="AU104"/>
  <c r="AS104"/>
  <c r="AQ104"/>
  <c r="AP104"/>
  <c r="AY103"/>
  <c r="AW103"/>
  <c r="AU103"/>
  <c r="AS103"/>
  <c r="AQ103"/>
  <c r="AP103"/>
  <c r="AY102"/>
  <c r="AW102"/>
  <c r="AU102"/>
  <c r="AS102"/>
  <c r="AQ102"/>
  <c r="AP102"/>
  <c r="AX102" s="1"/>
  <c r="AY101"/>
  <c r="AW101"/>
  <c r="AU101"/>
  <c r="AS101"/>
  <c r="AQ101"/>
  <c r="AP101"/>
  <c r="AX101" s="1"/>
  <c r="AY100"/>
  <c r="AW100"/>
  <c r="AU100"/>
  <c r="AS100"/>
  <c r="AQ100"/>
  <c r="AP100"/>
  <c r="AY99"/>
  <c r="AW99"/>
  <c r="AU99"/>
  <c r="AS99"/>
  <c r="AQ99"/>
  <c r="AP99"/>
  <c r="AY98"/>
  <c r="AW98"/>
  <c r="AU98"/>
  <c r="AS98"/>
  <c r="AQ98"/>
  <c r="AP98"/>
  <c r="AX98" s="1"/>
  <c r="AY97"/>
  <c r="AW97"/>
  <c r="AU97"/>
  <c r="AS97"/>
  <c r="AQ97"/>
  <c r="AP97"/>
  <c r="AX97" s="1"/>
  <c r="AY96"/>
  <c r="AW96"/>
  <c r="AU96"/>
  <c r="AS96"/>
  <c r="AQ96"/>
  <c r="AP96"/>
  <c r="AY95"/>
  <c r="AW95"/>
  <c r="AU95"/>
  <c r="AS95"/>
  <c r="AQ95"/>
  <c r="AP95"/>
  <c r="AY94"/>
  <c r="AW94"/>
  <c r="AU94"/>
  <c r="AS94"/>
  <c r="AQ94"/>
  <c r="AP94"/>
  <c r="AX94" s="1"/>
  <c r="AY93"/>
  <c r="AW93"/>
  <c r="AU93"/>
  <c r="AS93"/>
  <c r="AQ93"/>
  <c r="AP93"/>
  <c r="AX93" s="1"/>
  <c r="AY92"/>
  <c r="AW92"/>
  <c r="AU92"/>
  <c r="AS92"/>
  <c r="AQ92"/>
  <c r="AP92"/>
  <c r="AY90"/>
  <c r="AW90"/>
  <c r="AU90"/>
  <c r="AS90"/>
  <c r="AQ90"/>
  <c r="AP90"/>
  <c r="AX90" s="1"/>
  <c r="AY89"/>
  <c r="AW89"/>
  <c r="AU89"/>
  <c r="AS89"/>
  <c r="AQ89"/>
  <c r="AP89"/>
  <c r="AX89" s="1"/>
  <c r="AY88"/>
  <c r="AW88"/>
  <c r="AU88"/>
  <c r="AS88"/>
  <c r="AQ88"/>
  <c r="AP88"/>
  <c r="AY87"/>
  <c r="AW87"/>
  <c r="AU87"/>
  <c r="AS87"/>
  <c r="AQ87"/>
  <c r="AP87"/>
  <c r="AY86"/>
  <c r="AW86"/>
  <c r="AU86"/>
  <c r="AS86"/>
  <c r="AQ86"/>
  <c r="AP86"/>
  <c r="AX86" s="1"/>
  <c r="AY85"/>
  <c r="AW85"/>
  <c r="AU85"/>
  <c r="AS85"/>
  <c r="BA85" s="1"/>
  <c r="BC85" s="1"/>
  <c r="AQ85"/>
  <c r="AP85"/>
  <c r="AX85" s="1"/>
  <c r="AY84"/>
  <c r="AW84"/>
  <c r="AU84"/>
  <c r="AS84"/>
  <c r="AQ84"/>
  <c r="AP84"/>
  <c r="AZ84" s="1"/>
  <c r="AY83"/>
  <c r="AW83"/>
  <c r="AU83"/>
  <c r="AS83"/>
  <c r="BA83" s="1"/>
  <c r="BC83" s="1"/>
  <c r="AQ83"/>
  <c r="AP83"/>
  <c r="AY82"/>
  <c r="AW82"/>
  <c r="AU82"/>
  <c r="AS82"/>
  <c r="AQ82"/>
  <c r="AP82"/>
  <c r="AX82" s="1"/>
  <c r="AY81"/>
  <c r="AW81"/>
  <c r="AU81"/>
  <c r="AS81"/>
  <c r="BA81" s="1"/>
  <c r="BC81" s="1"/>
  <c r="AQ81"/>
  <c r="AP81"/>
  <c r="AX81" s="1"/>
  <c r="AY80"/>
  <c r="AW80"/>
  <c r="AU80"/>
  <c r="AS80"/>
  <c r="AQ80"/>
  <c r="AP80"/>
  <c r="AZ80" s="1"/>
  <c r="AY79"/>
  <c r="AW79"/>
  <c r="AU79"/>
  <c r="AS79"/>
  <c r="BA79" s="1"/>
  <c r="BC79" s="1"/>
  <c r="AQ79"/>
  <c r="AP79"/>
  <c r="AY78"/>
  <c r="AW78"/>
  <c r="AU78"/>
  <c r="AS78"/>
  <c r="AQ78"/>
  <c r="AP78"/>
  <c r="AX78" s="1"/>
  <c r="AY77"/>
  <c r="AW77"/>
  <c r="AU77"/>
  <c r="AS77"/>
  <c r="AQ77"/>
  <c r="AP77"/>
  <c r="AX77" s="1"/>
  <c r="AY76"/>
  <c r="AW76"/>
  <c r="AU76"/>
  <c r="AS76"/>
  <c r="AQ76"/>
  <c r="AP76"/>
  <c r="AY74"/>
  <c r="AW74"/>
  <c r="AU74"/>
  <c r="AS74"/>
  <c r="BA74" s="1"/>
  <c r="BC74" s="1"/>
  <c r="AQ74"/>
  <c r="AP74"/>
  <c r="AX74" s="1"/>
  <c r="AY73"/>
  <c r="AW73"/>
  <c r="AU73"/>
  <c r="AS73"/>
  <c r="AQ73"/>
  <c r="AP73"/>
  <c r="AY72"/>
  <c r="AW72"/>
  <c r="AU72"/>
  <c r="AS72"/>
  <c r="BA72" s="1"/>
  <c r="BC72" s="1"/>
  <c r="AQ72"/>
  <c r="AP72"/>
  <c r="AY71"/>
  <c r="AW71"/>
  <c r="AU71"/>
  <c r="AS71"/>
  <c r="AQ71"/>
  <c r="AP71"/>
  <c r="AZ71" s="1"/>
  <c r="AY70"/>
  <c r="AW70"/>
  <c r="AU70"/>
  <c r="AS70"/>
  <c r="BA70" s="1"/>
  <c r="BC70" s="1"/>
  <c r="AQ70"/>
  <c r="AP70"/>
  <c r="AY67"/>
  <c r="AW67"/>
  <c r="AU67"/>
  <c r="AS67"/>
  <c r="AQ67"/>
  <c r="AP67"/>
  <c r="AY69"/>
  <c r="AW69"/>
  <c r="AU69"/>
  <c r="AS69"/>
  <c r="AQ69"/>
  <c r="AP69"/>
  <c r="AY68"/>
  <c r="AW68"/>
  <c r="AU68"/>
  <c r="AS68"/>
  <c r="AQ68"/>
  <c r="AP68"/>
  <c r="AR68" s="1"/>
  <c r="AY66"/>
  <c r="AW66"/>
  <c r="AU66"/>
  <c r="AS66"/>
  <c r="BA66" s="1"/>
  <c r="BC66" s="1"/>
  <c r="AQ66"/>
  <c r="AP66"/>
  <c r="AX66" s="1"/>
  <c r="AY62"/>
  <c r="AW62"/>
  <c r="AU62"/>
  <c r="AS62"/>
  <c r="AQ62"/>
  <c r="AP62"/>
  <c r="AX62" s="1"/>
  <c r="AY65"/>
  <c r="AW65"/>
  <c r="AU65"/>
  <c r="AS65"/>
  <c r="AQ65"/>
  <c r="AP65"/>
  <c r="AY61"/>
  <c r="AW61"/>
  <c r="AU61"/>
  <c r="AS61"/>
  <c r="AQ61"/>
  <c r="AP61"/>
  <c r="AZ61" s="1"/>
  <c r="AY64"/>
  <c r="AW64"/>
  <c r="AU64"/>
  <c r="AS64"/>
  <c r="AQ64"/>
  <c r="AP64"/>
  <c r="AX64" s="1"/>
  <c r="AY63"/>
  <c r="AW63"/>
  <c r="AU63"/>
  <c r="AS63"/>
  <c r="AQ63"/>
  <c r="AP63"/>
  <c r="AY60"/>
  <c r="AW60"/>
  <c r="AU60"/>
  <c r="AS60"/>
  <c r="AQ60"/>
  <c r="AP60"/>
  <c r="AY58"/>
  <c r="AW58"/>
  <c r="AU58"/>
  <c r="AS58"/>
  <c r="AQ58"/>
  <c r="AP58"/>
  <c r="AX58" s="1"/>
  <c r="AY57"/>
  <c r="AW57"/>
  <c r="AU57"/>
  <c r="AS57"/>
  <c r="AQ57"/>
  <c r="AP57"/>
  <c r="AX57" s="1"/>
  <c r="AY56"/>
  <c r="AW56"/>
  <c r="AU56"/>
  <c r="AS56"/>
  <c r="AQ56"/>
  <c r="AP56"/>
  <c r="AY55"/>
  <c r="AW55"/>
  <c r="AU55"/>
  <c r="AS55"/>
  <c r="AQ55"/>
  <c r="AP55"/>
  <c r="AY49"/>
  <c r="AW49"/>
  <c r="AU49"/>
  <c r="AS49"/>
  <c r="AQ49"/>
  <c r="AP49"/>
  <c r="AX49" s="1"/>
  <c r="AY54"/>
  <c r="AW54"/>
  <c r="AU54"/>
  <c r="AS54"/>
  <c r="AQ54"/>
  <c r="AP54"/>
  <c r="AX54" s="1"/>
  <c r="AY53"/>
  <c r="AW53"/>
  <c r="AU53"/>
  <c r="AS53"/>
  <c r="AQ53"/>
  <c r="AP53"/>
  <c r="AY52"/>
  <c r="AW52"/>
  <c r="AU52"/>
  <c r="AS52"/>
  <c r="AQ52"/>
  <c r="AP52"/>
  <c r="AY51"/>
  <c r="AW51"/>
  <c r="AU51"/>
  <c r="AS51"/>
  <c r="AQ51"/>
  <c r="AP51"/>
  <c r="AX51" s="1"/>
  <c r="AY50"/>
  <c r="AW50"/>
  <c r="AU50"/>
  <c r="AS50"/>
  <c r="BA50" s="1"/>
  <c r="BC50" s="1"/>
  <c r="AQ50"/>
  <c r="AP50"/>
  <c r="AX50" s="1"/>
  <c r="AY48"/>
  <c r="AW48"/>
  <c r="AU48"/>
  <c r="AS48"/>
  <c r="AQ48"/>
  <c r="AP48"/>
  <c r="AZ48" s="1"/>
  <c r="AY47"/>
  <c r="AW47"/>
  <c r="AU47"/>
  <c r="AS47"/>
  <c r="BA47" s="1"/>
  <c r="BC47" s="1"/>
  <c r="AQ47"/>
  <c r="AP47"/>
  <c r="AY46"/>
  <c r="AW46"/>
  <c r="AU46"/>
  <c r="AS46"/>
  <c r="AQ46"/>
  <c r="AP46"/>
  <c r="AX46" s="1"/>
  <c r="AY40"/>
  <c r="AW40"/>
  <c r="AU40"/>
  <c r="AS40"/>
  <c r="BA40" s="1"/>
  <c r="BC40" s="1"/>
  <c r="AQ40"/>
  <c r="AP40"/>
  <c r="AX40" s="1"/>
  <c r="AY39"/>
  <c r="AW39"/>
  <c r="AU39"/>
  <c r="AS39"/>
  <c r="AQ39"/>
  <c r="AP39"/>
  <c r="AX39" s="1"/>
  <c r="AY38"/>
  <c r="AW38"/>
  <c r="AU38"/>
  <c r="AS38"/>
  <c r="BA38" s="1"/>
  <c r="BC38" s="1"/>
  <c r="AQ38"/>
  <c r="AP38"/>
  <c r="AY37"/>
  <c r="AW37"/>
  <c r="AU37"/>
  <c r="AS37"/>
  <c r="AQ37"/>
  <c r="AP37"/>
  <c r="AR37" s="1"/>
  <c r="AY36"/>
  <c r="AW36"/>
  <c r="AU36"/>
  <c r="AS36"/>
  <c r="AQ36"/>
  <c r="AP36"/>
  <c r="AX36" s="1"/>
  <c r="AY35"/>
  <c r="AW35"/>
  <c r="AU35"/>
  <c r="AS35"/>
  <c r="AQ35"/>
  <c r="AP35"/>
  <c r="AX35" s="1"/>
  <c r="AY34"/>
  <c r="AW34"/>
  <c r="AU34"/>
  <c r="AS34"/>
  <c r="AQ34"/>
  <c r="AP34"/>
  <c r="AY33"/>
  <c r="AW33"/>
  <c r="AU33"/>
  <c r="AS33"/>
  <c r="AQ33"/>
  <c r="AP33"/>
  <c r="AY32"/>
  <c r="AW32"/>
  <c r="AU32"/>
  <c r="AS32"/>
  <c r="AQ32"/>
  <c r="AP32"/>
  <c r="AY31"/>
  <c r="AW31"/>
  <c r="AU31"/>
  <c r="AS31"/>
  <c r="AQ31"/>
  <c r="AP31"/>
  <c r="AX31" s="1"/>
  <c r="AY30"/>
  <c r="AW30"/>
  <c r="AU30"/>
  <c r="AS30"/>
  <c r="AQ30"/>
  <c r="AP30"/>
  <c r="AY29"/>
  <c r="AW29"/>
  <c r="AU29"/>
  <c r="AS29"/>
  <c r="AQ29"/>
  <c r="AP29"/>
  <c r="AY28"/>
  <c r="AW28"/>
  <c r="AU28"/>
  <c r="AS28"/>
  <c r="AQ28"/>
  <c r="AP28"/>
  <c r="AX28" s="1"/>
  <c r="AY27"/>
  <c r="AW27"/>
  <c r="AU27"/>
  <c r="AS27"/>
  <c r="AQ27"/>
  <c r="AP27"/>
  <c r="AX27" s="1"/>
  <c r="AY25"/>
  <c r="AW25"/>
  <c r="AU25"/>
  <c r="AS25"/>
  <c r="AQ25"/>
  <c r="AP25"/>
  <c r="AY26"/>
  <c r="AW26"/>
  <c r="AU26"/>
  <c r="AS26"/>
  <c r="AQ26"/>
  <c r="AP26"/>
  <c r="AY24"/>
  <c r="AW24"/>
  <c r="AU24"/>
  <c r="AS24"/>
  <c r="AQ24"/>
  <c r="AP24"/>
  <c r="AX24" s="1"/>
  <c r="AY22"/>
  <c r="AW22"/>
  <c r="AU22"/>
  <c r="AS22"/>
  <c r="AQ22"/>
  <c r="AP22"/>
  <c r="AX22" s="1"/>
  <c r="AY21"/>
  <c r="AW21"/>
  <c r="AU21"/>
  <c r="AS21"/>
  <c r="AQ21"/>
  <c r="AP21"/>
  <c r="AX21" s="1"/>
  <c r="AY20"/>
  <c r="AW20"/>
  <c r="AU20"/>
  <c r="AS20"/>
  <c r="AQ20"/>
  <c r="AP20"/>
  <c r="AY19"/>
  <c r="AW19"/>
  <c r="AU19"/>
  <c r="AV19" s="1"/>
  <c r="AS19"/>
  <c r="AQ19"/>
  <c r="AP19"/>
  <c r="AY18"/>
  <c r="AW18"/>
  <c r="AU18"/>
  <c r="AS18"/>
  <c r="AQ18"/>
  <c r="AP18"/>
  <c r="AY17"/>
  <c r="AW17"/>
  <c r="AU17"/>
  <c r="AS17"/>
  <c r="BA17" s="1"/>
  <c r="BC17" s="1"/>
  <c r="AQ17"/>
  <c r="AP17"/>
  <c r="AX17" s="1"/>
  <c r="AY16"/>
  <c r="AW16"/>
  <c r="AU16"/>
  <c r="AS16"/>
  <c r="AQ16"/>
  <c r="AP16"/>
  <c r="AZ16" s="1"/>
  <c r="AY15"/>
  <c r="AW15"/>
  <c r="AU15"/>
  <c r="AS15"/>
  <c r="AQ15"/>
  <c r="AP15"/>
  <c r="AY14"/>
  <c r="AW14"/>
  <c r="AU14"/>
  <c r="AS14"/>
  <c r="AQ14"/>
  <c r="AP14"/>
  <c r="AX14" s="1"/>
  <c r="AY12"/>
  <c r="AW12"/>
  <c r="AU12"/>
  <c r="AS12"/>
  <c r="BA12" s="1"/>
  <c r="BC12" s="1"/>
  <c r="AQ12"/>
  <c r="AP12"/>
  <c r="AX12" s="1"/>
  <c r="AY13"/>
  <c r="AW13"/>
  <c r="AU13"/>
  <c r="AS13"/>
  <c r="AQ13"/>
  <c r="AP13"/>
  <c r="AZ13" s="1"/>
  <c r="AY11"/>
  <c r="AW11"/>
  <c r="AU11"/>
  <c r="AS11"/>
  <c r="BA11" s="1"/>
  <c r="BC11" s="1"/>
  <c r="AQ11"/>
  <c r="AP11"/>
  <c r="AY9"/>
  <c r="AW9"/>
  <c r="AU9"/>
  <c r="AS9"/>
  <c r="AQ9"/>
  <c r="AP9"/>
  <c r="AX9" s="1"/>
  <c r="AY8"/>
  <c r="AW8"/>
  <c r="AU8"/>
  <c r="AS8"/>
  <c r="AQ8"/>
  <c r="AP8"/>
  <c r="AY7"/>
  <c r="AW7"/>
  <c r="AU7"/>
  <c r="AS7"/>
  <c r="AQ7"/>
  <c r="AP7"/>
  <c r="AY6"/>
  <c r="AW6"/>
  <c r="AU6"/>
  <c r="AS6"/>
  <c r="AQ6"/>
  <c r="AP6"/>
  <c r="AY5"/>
  <c r="AW5"/>
  <c r="AU5"/>
  <c r="AS5"/>
  <c r="AQ5"/>
  <c r="AP5"/>
  <c r="AX5" s="1"/>
  <c r="AS4"/>
  <c r="AY4"/>
  <c r="AW4"/>
  <c r="AU4"/>
  <c r="AQ4"/>
  <c r="AP4"/>
  <c r="AV259" l="1"/>
  <c r="AX229"/>
  <c r="AX73"/>
  <c r="AX63"/>
  <c r="AX67"/>
  <c r="AV29"/>
  <c r="AV33"/>
  <c r="AZ7"/>
  <c r="BA8"/>
  <c r="BC8" s="1"/>
  <c r="AX18"/>
  <c r="AR110"/>
  <c r="AZ110"/>
  <c r="AR112"/>
  <c r="AR118"/>
  <c r="AZ118"/>
  <c r="AR120"/>
  <c r="AZ133"/>
  <c r="AR137"/>
  <c r="AZ137"/>
  <c r="AR150"/>
  <c r="AR167"/>
  <c r="AR178"/>
  <c r="AR182"/>
  <c r="AR258"/>
  <c r="AZ258"/>
  <c r="BA44"/>
  <c r="BC44" s="1"/>
  <c r="BA173"/>
  <c r="BC173" s="1"/>
  <c r="BC194"/>
  <c r="BC196"/>
  <c r="BC205"/>
  <c r="AX120"/>
  <c r="AX139"/>
  <c r="AX182"/>
  <c r="BC185"/>
  <c r="AX114"/>
  <c r="AV37"/>
  <c r="AV120"/>
  <c r="AV182"/>
  <c r="AZ211"/>
  <c r="AZ215"/>
  <c r="BA216"/>
  <c r="BA218"/>
  <c r="AZ219"/>
  <c r="BA220"/>
  <c r="BA225"/>
  <c r="AZ226"/>
  <c r="BA228"/>
  <c r="BA229"/>
  <c r="AZ230"/>
  <c r="BA231"/>
  <c r="BA233"/>
  <c r="AR234"/>
  <c r="BA235"/>
  <c r="BA237"/>
  <c r="AZ246"/>
  <c r="AZ250"/>
  <c r="AZ255"/>
  <c r="BA257"/>
  <c r="BC192"/>
  <c r="BC207"/>
  <c r="AR19"/>
  <c r="BA22"/>
  <c r="BC22" s="1"/>
  <c r="AZ25"/>
  <c r="BA27"/>
  <c r="BC27" s="1"/>
  <c r="BA29"/>
  <c r="BC29" s="1"/>
  <c r="AZ30"/>
  <c r="BA31"/>
  <c r="BC31" s="1"/>
  <c r="AZ34"/>
  <c r="BA35"/>
  <c r="BC35" s="1"/>
  <c r="AV83"/>
  <c r="AX87"/>
  <c r="BA90"/>
  <c r="AZ92"/>
  <c r="BA93"/>
  <c r="BA95"/>
  <c r="AZ96"/>
  <c r="BA97"/>
  <c r="AZ100"/>
  <c r="BA101"/>
  <c r="AZ104"/>
  <c r="BA105"/>
  <c r="BA108"/>
  <c r="AZ109"/>
  <c r="BA110"/>
  <c r="BA112"/>
  <c r="AZ117"/>
  <c r="BA118"/>
  <c r="AZ134"/>
  <c r="BA135"/>
  <c r="BA165"/>
  <c r="BA167"/>
  <c r="AZ168"/>
  <c r="BA169"/>
  <c r="BA171"/>
  <c r="AZ175"/>
  <c r="BA176"/>
  <c r="BA178"/>
  <c r="AZ179"/>
  <c r="BA180"/>
  <c r="AX198"/>
  <c r="AR208"/>
  <c r="AZ208"/>
  <c r="AR212"/>
  <c r="AZ212"/>
  <c r="AR214"/>
  <c r="AZ214"/>
  <c r="AR229"/>
  <c r="AZ229"/>
  <c r="AR233"/>
  <c r="AZ233"/>
  <c r="AR259"/>
  <c r="AX259"/>
  <c r="BA260"/>
  <c r="BA258"/>
  <c r="AZ262"/>
  <c r="BA265"/>
  <c r="BA267"/>
  <c r="BA269"/>
  <c r="BA274"/>
  <c r="BA276"/>
  <c r="BA278"/>
  <c r="BA280"/>
  <c r="BA282"/>
  <c r="BA284"/>
  <c r="AV296"/>
  <c r="BA299"/>
  <c r="BC299" s="1"/>
  <c r="AZ293"/>
  <c r="BA302"/>
  <c r="BC302" s="1"/>
  <c r="AZ295"/>
  <c r="BA292"/>
  <c r="BC292" s="1"/>
  <c r="AR299"/>
  <c r="AR294"/>
  <c r="BA295"/>
  <c r="BC295" s="1"/>
  <c r="AR292"/>
  <c r="AZ292"/>
  <c r="AR296"/>
  <c r="AX296"/>
  <c r="AX287"/>
  <c r="BA287"/>
  <c r="BC287" s="1"/>
  <c r="AT287"/>
  <c r="AR287"/>
  <c r="AV287"/>
  <c r="AX6"/>
  <c r="BB11"/>
  <c r="BB17"/>
  <c r="BB27"/>
  <c r="BB38"/>
  <c r="BB40"/>
  <c r="BB50"/>
  <c r="BB66"/>
  <c r="BB70"/>
  <c r="BB72"/>
  <c r="BB74"/>
  <c r="BB79"/>
  <c r="BB81"/>
  <c r="BB83"/>
  <c r="BB85"/>
  <c r="AX99"/>
  <c r="AZ120"/>
  <c r="AR123"/>
  <c r="AZ123"/>
  <c r="AR127"/>
  <c r="AZ127"/>
  <c r="AV131"/>
  <c r="AV133"/>
  <c r="AV150"/>
  <c r="AV167"/>
  <c r="AV178"/>
  <c r="AV190"/>
  <c r="AZ198"/>
  <c r="AV200"/>
  <c r="AR201"/>
  <c r="AZ201"/>
  <c r="BA210"/>
  <c r="AV237"/>
  <c r="AT259"/>
  <c r="AV258"/>
  <c r="AV265"/>
  <c r="AV269"/>
  <c r="AV276"/>
  <c r="AX70"/>
  <c r="BB12"/>
  <c r="AX19"/>
  <c r="BB22"/>
  <c r="BB31"/>
  <c r="AX37"/>
  <c r="BB47"/>
  <c r="AR6"/>
  <c r="AR8"/>
  <c r="AZ8"/>
  <c r="AR22"/>
  <c r="AZ22"/>
  <c r="AR27"/>
  <c r="AZ27"/>
  <c r="AR31"/>
  <c r="AZ31"/>
  <c r="AR40"/>
  <c r="AZ40"/>
  <c r="AV46"/>
  <c r="AR50"/>
  <c r="AZ50"/>
  <c r="AV51"/>
  <c r="AR52"/>
  <c r="AR55"/>
  <c r="AV62"/>
  <c r="AR66"/>
  <c r="AZ66"/>
  <c r="AV68"/>
  <c r="AV76"/>
  <c r="AR81"/>
  <c r="AZ81"/>
  <c r="AR85"/>
  <c r="AZ85"/>
  <c r="AR87"/>
  <c r="AV88"/>
  <c r="AV99"/>
  <c r="AV164"/>
  <c r="AV266"/>
  <c r="AX8"/>
  <c r="AX52"/>
  <c r="AV6"/>
  <c r="AV55"/>
  <c r="AV57"/>
  <c r="AV64"/>
  <c r="AR88"/>
  <c r="AR99"/>
  <c r="AR101"/>
  <c r="AZ101"/>
  <c r="AV106"/>
  <c r="AR108"/>
  <c r="AV111"/>
  <c r="AV115"/>
  <c r="BA121"/>
  <c r="BA123"/>
  <c r="BA126"/>
  <c r="BA127"/>
  <c r="BA130"/>
  <c r="BA132"/>
  <c r="AR133"/>
  <c r="AX137"/>
  <c r="BA140"/>
  <c r="AZ141"/>
  <c r="AX178"/>
  <c r="AZ196"/>
  <c r="BA199"/>
  <c r="BA201"/>
  <c r="BA204"/>
  <c r="AR205"/>
  <c r="BA42"/>
  <c r="BA160"/>
  <c r="BA187"/>
  <c r="BA271"/>
  <c r="AZ239"/>
  <c r="AR54"/>
  <c r="AZ54"/>
  <c r="AR58"/>
  <c r="AZ58"/>
  <c r="AR61"/>
  <c r="AX61"/>
  <c r="AR153"/>
  <c r="AZ153"/>
  <c r="AR155"/>
  <c r="AZ155"/>
  <c r="AR157"/>
  <c r="AZ157"/>
  <c r="AR164"/>
  <c r="AZ234"/>
  <c r="AR262"/>
  <c r="AR281"/>
  <c r="AZ281"/>
  <c r="AV36"/>
  <c r="AV61"/>
  <c r="BA4"/>
  <c r="BC4" s="1"/>
  <c r="AZ52"/>
  <c r="AV52"/>
  <c r="AV54"/>
  <c r="AZ55"/>
  <c r="BA76"/>
  <c r="BA78"/>
  <c r="AZ87"/>
  <c r="AV87"/>
  <c r="AV89"/>
  <c r="AX112"/>
  <c r="BA115"/>
  <c r="AZ116"/>
  <c r="AX133"/>
  <c r="BA134"/>
  <c r="BC134" s="1"/>
  <c r="BA136"/>
  <c r="BC136" s="1"/>
  <c r="AV139"/>
  <c r="AV141"/>
  <c r="AV143"/>
  <c r="BA150"/>
  <c r="BA179"/>
  <c r="BC179" s="1"/>
  <c r="BA181"/>
  <c r="AV262"/>
  <c r="BB295"/>
  <c r="BA222"/>
  <c r="BA241"/>
  <c r="AV5"/>
  <c r="BA36"/>
  <c r="AZ6"/>
  <c r="AV8"/>
  <c r="AV12"/>
  <c r="BA19"/>
  <c r="AV22"/>
  <c r="AV27"/>
  <c r="AZ28"/>
  <c r="AZ36"/>
  <c r="AZ37"/>
  <c r="AZ53"/>
  <c r="BA54"/>
  <c r="AX55"/>
  <c r="BA58"/>
  <c r="AZ60"/>
  <c r="BA63"/>
  <c r="AZ68"/>
  <c r="AR71"/>
  <c r="AV77"/>
  <c r="AV79"/>
  <c r="AZ88"/>
  <c r="AZ99"/>
  <c r="AV101"/>
  <c r="AV103"/>
  <c r="AR115"/>
  <c r="AZ115"/>
  <c r="BA120"/>
  <c r="AR122"/>
  <c r="AZ122"/>
  <c r="AR131"/>
  <c r="AZ131"/>
  <c r="AZ142"/>
  <c r="BA143"/>
  <c r="BA146"/>
  <c r="BA148"/>
  <c r="BA151"/>
  <c r="AZ152"/>
  <c r="AV154"/>
  <c r="BA155"/>
  <c r="BA157"/>
  <c r="BA162"/>
  <c r="BA164"/>
  <c r="BA168"/>
  <c r="BC168" s="1"/>
  <c r="BA170"/>
  <c r="BA175"/>
  <c r="BA177"/>
  <c r="AZ178"/>
  <c r="AZ182"/>
  <c r="BA198"/>
  <c r="AR200"/>
  <c r="AZ200"/>
  <c r="BA206"/>
  <c r="BA209"/>
  <c r="BA211"/>
  <c r="BA213"/>
  <c r="BA215"/>
  <c r="BA217"/>
  <c r="BA219"/>
  <c r="BA224"/>
  <c r="BA226"/>
  <c r="BA227"/>
  <c r="BA230"/>
  <c r="BA232"/>
  <c r="BA236"/>
  <c r="BC236" s="1"/>
  <c r="BA255"/>
  <c r="BC255" s="1"/>
  <c r="BA256"/>
  <c r="BC256" s="1"/>
  <c r="BA261"/>
  <c r="BC261" s="1"/>
  <c r="BA262"/>
  <c r="AZ264"/>
  <c r="BA263"/>
  <c r="BA266"/>
  <c r="AZ267"/>
  <c r="BA268"/>
  <c r="BA273"/>
  <c r="AZ274"/>
  <c r="AT275"/>
  <c r="BA277"/>
  <c r="AT279"/>
  <c r="BA281"/>
  <c r="AR282"/>
  <c r="BA283"/>
  <c r="BA285"/>
  <c r="AR289"/>
  <c r="AZ299"/>
  <c r="BA300"/>
  <c r="BC300" s="1"/>
  <c r="BA298"/>
  <c r="BC298" s="1"/>
  <c r="AV299"/>
  <c r="BA290"/>
  <c r="BC290" s="1"/>
  <c r="AV298"/>
  <c r="AX294"/>
  <c r="AV294"/>
  <c r="AT301"/>
  <c r="AT296"/>
  <c r="AZ296"/>
  <c r="AV292"/>
  <c r="AV289"/>
  <c r="AT289"/>
  <c r="AZ294"/>
  <c r="AV290"/>
  <c r="BB302"/>
  <c r="AR302"/>
  <c r="AZ302"/>
  <c r="BA291"/>
  <c r="BC291" s="1"/>
  <c r="AR291"/>
  <c r="AZ291"/>
  <c r="AV291"/>
  <c r="BB291"/>
  <c r="AZ289"/>
  <c r="BA297"/>
  <c r="BC297" s="1"/>
  <c r="AT33"/>
  <c r="BA33"/>
  <c r="AT37"/>
  <c r="BA37"/>
  <c r="AT55"/>
  <c r="BA55"/>
  <c r="AT56"/>
  <c r="BA56"/>
  <c r="AT65"/>
  <c r="BA65"/>
  <c r="AT138"/>
  <c r="BA138"/>
  <c r="AT182"/>
  <c r="BA182"/>
  <c r="AT234"/>
  <c r="BA234"/>
  <c r="AR9"/>
  <c r="AZ9"/>
  <c r="AR14"/>
  <c r="AZ14"/>
  <c r="AR18"/>
  <c r="AZ18"/>
  <c r="AR21"/>
  <c r="AZ21"/>
  <c r="AR28"/>
  <c r="AX71"/>
  <c r="AZ76"/>
  <c r="AZ79"/>
  <c r="AR102"/>
  <c r="AZ102"/>
  <c r="AX109"/>
  <c r="AR114"/>
  <c r="AZ114"/>
  <c r="AR116"/>
  <c r="AR144"/>
  <c r="AZ144"/>
  <c r="AR147"/>
  <c r="AZ147"/>
  <c r="AR149"/>
  <c r="AZ149"/>
  <c r="AR154"/>
  <c r="AV168"/>
  <c r="AR181"/>
  <c r="AZ181"/>
  <c r="AR236"/>
  <c r="AZ236"/>
  <c r="BA243"/>
  <c r="BC243" s="1"/>
  <c r="BA245"/>
  <c r="BC245" s="1"/>
  <c r="BA247"/>
  <c r="AT15"/>
  <c r="BA15"/>
  <c r="AT20"/>
  <c r="BA20"/>
  <c r="AT26"/>
  <c r="BA26"/>
  <c r="AT68"/>
  <c r="BA68"/>
  <c r="AT69"/>
  <c r="BA69"/>
  <c r="AT103"/>
  <c r="BA103"/>
  <c r="AT113"/>
  <c r="BA113"/>
  <c r="AT133"/>
  <c r="BA133"/>
  <c r="AT153"/>
  <c r="BA153"/>
  <c r="AT183"/>
  <c r="BA183"/>
  <c r="AT190"/>
  <c r="BA190"/>
  <c r="AX7"/>
  <c r="AX16"/>
  <c r="AX53"/>
  <c r="AV116"/>
  <c r="AX147"/>
  <c r="AT30"/>
  <c r="BA30"/>
  <c r="AT88"/>
  <c r="BA88"/>
  <c r="AT96"/>
  <c r="BA96"/>
  <c r="AT104"/>
  <c r="BA104"/>
  <c r="AT109"/>
  <c r="BA109"/>
  <c r="AT141"/>
  <c r="BA141"/>
  <c r="AT208"/>
  <c r="BA208"/>
  <c r="AT212"/>
  <c r="BA212"/>
  <c r="AT214"/>
  <c r="BA214"/>
  <c r="BA5"/>
  <c r="BC5" s="1"/>
  <c r="AV9"/>
  <c r="AV14"/>
  <c r="AV18"/>
  <c r="AV21"/>
  <c r="AV28"/>
  <c r="BA32"/>
  <c r="BA34"/>
  <c r="AR36"/>
  <c r="AZ38"/>
  <c r="BA39"/>
  <c r="BA46"/>
  <c r="AR47"/>
  <c r="BA48"/>
  <c r="BA51"/>
  <c r="AZ56"/>
  <c r="AX56"/>
  <c r="BA57"/>
  <c r="BA60"/>
  <c r="BA64"/>
  <c r="AZ65"/>
  <c r="AX65"/>
  <c r="BA62"/>
  <c r="AX68"/>
  <c r="BA71"/>
  <c r="AZ72"/>
  <c r="BA73"/>
  <c r="AR76"/>
  <c r="AX76"/>
  <c r="BA77"/>
  <c r="AR79"/>
  <c r="AX79"/>
  <c r="BA80"/>
  <c r="BA82"/>
  <c r="BA84"/>
  <c r="BA86"/>
  <c r="BA89"/>
  <c r="BA92"/>
  <c r="BA94"/>
  <c r="AZ95"/>
  <c r="BA98"/>
  <c r="AV102"/>
  <c r="BA106"/>
  <c r="AZ108"/>
  <c r="BA111"/>
  <c r="AZ112"/>
  <c r="AV112"/>
  <c r="AV114"/>
  <c r="AV119"/>
  <c r="AZ121"/>
  <c r="AX121"/>
  <c r="BA122"/>
  <c r="BA125"/>
  <c r="AZ126"/>
  <c r="BA128"/>
  <c r="BA129"/>
  <c r="AZ130"/>
  <c r="BA131"/>
  <c r="AV137"/>
  <c r="BA139"/>
  <c r="AV147"/>
  <c r="AX155"/>
  <c r="BA156"/>
  <c r="BA158"/>
  <c r="BA163"/>
  <c r="AV197"/>
  <c r="AT6"/>
  <c r="BA6"/>
  <c r="BC6" s="1"/>
  <c r="AT7"/>
  <c r="BA7"/>
  <c r="BC7" s="1"/>
  <c r="AT13"/>
  <c r="BA13"/>
  <c r="AT16"/>
  <c r="BA16"/>
  <c r="AT52"/>
  <c r="BA52"/>
  <c r="AT53"/>
  <c r="BA53"/>
  <c r="AT87"/>
  <c r="BA87"/>
  <c r="AT99"/>
  <c r="BA99"/>
  <c r="AT100"/>
  <c r="BA100"/>
  <c r="AT116"/>
  <c r="BA116"/>
  <c r="AT117"/>
  <c r="BA117"/>
  <c r="AT137"/>
  <c r="BA137"/>
  <c r="AR5"/>
  <c r="AZ5"/>
  <c r="BA9"/>
  <c r="BC9" s="1"/>
  <c r="AZ11"/>
  <c r="BA14"/>
  <c r="AV15"/>
  <c r="BA18"/>
  <c r="AZ19"/>
  <c r="AZ20"/>
  <c r="AX20"/>
  <c r="BA21"/>
  <c r="BA24"/>
  <c r="AV26"/>
  <c r="BA25"/>
  <c r="BA28"/>
  <c r="AV31"/>
  <c r="AR32"/>
  <c r="AV40"/>
  <c r="AR51"/>
  <c r="AZ51"/>
  <c r="BA49"/>
  <c r="AR57"/>
  <c r="AZ57"/>
  <c r="AR64"/>
  <c r="AZ64"/>
  <c r="BA61"/>
  <c r="AR62"/>
  <c r="AZ62"/>
  <c r="AZ69"/>
  <c r="AX69"/>
  <c r="BA67"/>
  <c r="AR73"/>
  <c r="AZ73"/>
  <c r="AV74"/>
  <c r="AR77"/>
  <c r="AZ77"/>
  <c r="AR80"/>
  <c r="AV81"/>
  <c r="AV85"/>
  <c r="AX88"/>
  <c r="AR98"/>
  <c r="AZ98"/>
  <c r="BA102"/>
  <c r="AR103"/>
  <c r="AR106"/>
  <c r="AZ106"/>
  <c r="AR111"/>
  <c r="AZ111"/>
  <c r="BA114"/>
  <c r="BA119"/>
  <c r="AV123"/>
  <c r="AR136"/>
  <c r="AZ136"/>
  <c r="AR139"/>
  <c r="AZ139"/>
  <c r="AR141"/>
  <c r="BA142"/>
  <c r="BA144"/>
  <c r="BA147"/>
  <c r="BA149"/>
  <c r="BA152"/>
  <c r="BA154"/>
  <c r="AV155"/>
  <c r="BA166"/>
  <c r="AR168"/>
  <c r="AX168"/>
  <c r="BA184"/>
  <c r="BA189"/>
  <c r="BA195"/>
  <c r="BA193"/>
  <c r="BA197"/>
  <c r="AZ199"/>
  <c r="AX199"/>
  <c r="BA200"/>
  <c r="BA203"/>
  <c r="AV234"/>
  <c r="BB256"/>
  <c r="BB261"/>
  <c r="BA249"/>
  <c r="BA251"/>
  <c r="BC251" s="1"/>
  <c r="BA253"/>
  <c r="BC253" s="1"/>
  <c r="AX264"/>
  <c r="AX267"/>
  <c r="AV278"/>
  <c r="AR297"/>
  <c r="AZ297"/>
  <c r="AX293"/>
  <c r="AR300"/>
  <c r="AZ300"/>
  <c r="AR173"/>
  <c r="AZ173"/>
  <c r="AR222"/>
  <c r="AZ222"/>
  <c r="AR241"/>
  <c r="AZ241"/>
  <c r="BA275"/>
  <c r="BA279"/>
  <c r="AX295"/>
  <c r="BA296"/>
  <c r="BC296" s="1"/>
  <c r="AX239"/>
  <c r="AV157"/>
  <c r="AT164"/>
  <c r="AZ167"/>
  <c r="AZ169"/>
  <c r="AV181"/>
  <c r="AZ183"/>
  <c r="AX183"/>
  <c r="AT191"/>
  <c r="AR192"/>
  <c r="AV201"/>
  <c r="AZ207"/>
  <c r="AX212"/>
  <c r="AZ228"/>
  <c r="AZ231"/>
  <c r="AX234"/>
  <c r="AT262"/>
  <c r="AT264"/>
  <c r="AT267"/>
  <c r="AZ275"/>
  <c r="AX275"/>
  <c r="AT278"/>
  <c r="AZ279"/>
  <c r="AX279"/>
  <c r="AZ283"/>
  <c r="AX289"/>
  <c r="AV297"/>
  <c r="AT299"/>
  <c r="AT293"/>
  <c r="AV300"/>
  <c r="AZ301"/>
  <c r="AX301"/>
  <c r="AV173"/>
  <c r="AV222"/>
  <c r="AV241"/>
  <c r="BA259"/>
  <c r="BA264"/>
  <c r="AZ113"/>
  <c r="AX116"/>
  <c r="AV118"/>
  <c r="AR119"/>
  <c r="AZ119"/>
  <c r="AT120"/>
  <c r="AT121"/>
  <c r="AZ125"/>
  <c r="AT126"/>
  <c r="AV129"/>
  <c r="AT130"/>
  <c r="AR135"/>
  <c r="AZ135"/>
  <c r="AV136"/>
  <c r="AZ138"/>
  <c r="AX138"/>
  <c r="AX141"/>
  <c r="AT142"/>
  <c r="AT147"/>
  <c r="AZ148"/>
  <c r="AX150"/>
  <c r="AT155"/>
  <c r="AZ156"/>
  <c r="AT157"/>
  <c r="AX164"/>
  <c r="AR170"/>
  <c r="AZ170"/>
  <c r="AV176"/>
  <c r="AT178"/>
  <c r="AT179"/>
  <c r="AV185"/>
  <c r="AV196"/>
  <c r="AT198"/>
  <c r="AT199"/>
  <c r="AZ203"/>
  <c r="AR209"/>
  <c r="AV212"/>
  <c r="AV214"/>
  <c r="AR217"/>
  <c r="AV218"/>
  <c r="AR224"/>
  <c r="AZ224"/>
  <c r="AR226"/>
  <c r="AV229"/>
  <c r="AV233"/>
  <c r="AZ235"/>
  <c r="AZ259"/>
  <c r="AZ260"/>
  <c r="AX262"/>
  <c r="AV263"/>
  <c r="AR265"/>
  <c r="AZ265"/>
  <c r="AR269"/>
  <c r="AZ269"/>
  <c r="AR280"/>
  <c r="AZ280"/>
  <c r="AV281"/>
  <c r="AR284"/>
  <c r="AZ284"/>
  <c r="AV285"/>
  <c r="AX299"/>
  <c r="AV302"/>
  <c r="AR290"/>
  <c r="AZ290"/>
  <c r="AT294"/>
  <c r="AT295"/>
  <c r="AR298"/>
  <c r="AZ298"/>
  <c r="BA191"/>
  <c r="BA289"/>
  <c r="BC289" s="1"/>
  <c r="BA293"/>
  <c r="BC293" s="1"/>
  <c r="BA294"/>
  <c r="BC294" s="1"/>
  <c r="BA301"/>
  <c r="BC301" s="1"/>
  <c r="BA239"/>
  <c r="AT239"/>
  <c r="AR239"/>
  <c r="AV239"/>
  <c r="BA242"/>
  <c r="BA244"/>
  <c r="BA246"/>
  <c r="BA248"/>
  <c r="BA250"/>
  <c r="BA252"/>
  <c r="BB243"/>
  <c r="AR243"/>
  <c r="AR171"/>
  <c r="AV171"/>
  <c r="AZ164"/>
  <c r="AZ165"/>
  <c r="AX167"/>
  <c r="AT168"/>
  <c r="AT241"/>
  <c r="AR246"/>
  <c r="AR248"/>
  <c r="AZ248"/>
  <c r="AV250"/>
  <c r="AX246"/>
  <c r="AV248"/>
  <c r="AT250"/>
  <c r="AT244"/>
  <c r="AR250"/>
  <c r="AX250"/>
  <c r="AV246"/>
  <c r="AR251"/>
  <c r="AZ251"/>
  <c r="AX251"/>
  <c r="AV251"/>
  <c r="AT251"/>
  <c r="AR257"/>
  <c r="AZ257"/>
  <c r="AV261"/>
  <c r="AR261"/>
  <c r="AZ261"/>
  <c r="AR285"/>
  <c r="AZ285"/>
  <c r="AV280"/>
  <c r="AV277"/>
  <c r="AR277"/>
  <c r="AZ277"/>
  <c r="AR271"/>
  <c r="AZ271"/>
  <c r="AV271"/>
  <c r="AV242"/>
  <c r="AX235"/>
  <c r="AT235"/>
  <c r="AV236"/>
  <c r="AR237"/>
  <c r="AZ237"/>
  <c r="AR232"/>
  <c r="AZ232"/>
  <c r="AR230"/>
  <c r="AR227"/>
  <c r="AZ227"/>
  <c r="AX227"/>
  <c r="AX214"/>
  <c r="AZ209"/>
  <c r="AR206"/>
  <c r="AZ206"/>
  <c r="AX206"/>
  <c r="AV206"/>
  <c r="AT206"/>
  <c r="AR195"/>
  <c r="AZ195"/>
  <c r="AV195"/>
  <c r="AR189"/>
  <c r="AZ189"/>
  <c r="AV170"/>
  <c r="AZ158"/>
  <c r="AR158"/>
  <c r="AV158"/>
  <c r="AT149"/>
  <c r="AX149"/>
  <c r="AV149"/>
  <c r="AR125"/>
  <c r="AX125"/>
  <c r="AV125"/>
  <c r="AT125"/>
  <c r="AX117"/>
  <c r="AR105"/>
  <c r="AZ105"/>
  <c r="AV105"/>
  <c r="AR97"/>
  <c r="AZ97"/>
  <c r="AV97"/>
  <c r="AV86"/>
  <c r="AR86"/>
  <c r="AZ86"/>
  <c r="AR63"/>
  <c r="AZ63"/>
  <c r="AT19"/>
  <c r="AV282"/>
  <c r="AX283"/>
  <c r="AZ282"/>
  <c r="AT282"/>
  <c r="AT283"/>
  <c r="AX282"/>
  <c r="AV284"/>
  <c r="AZ278"/>
  <c r="AR278"/>
  <c r="AX278"/>
  <c r="AR273"/>
  <c r="AZ273"/>
  <c r="AT274"/>
  <c r="AR274"/>
  <c r="AX274"/>
  <c r="AV273"/>
  <c r="AV274"/>
  <c r="AV257"/>
  <c r="AR256"/>
  <c r="AZ256"/>
  <c r="AT260"/>
  <c r="AV256"/>
  <c r="AX260"/>
  <c r="AT255"/>
  <c r="AR252"/>
  <c r="AZ252"/>
  <c r="AV252"/>
  <c r="AR249"/>
  <c r="AZ249"/>
  <c r="AX249"/>
  <c r="AV249"/>
  <c r="AT249"/>
  <c r="AR247"/>
  <c r="AZ247"/>
  <c r="AX247"/>
  <c r="AV247"/>
  <c r="AT247"/>
  <c r="AX244"/>
  <c r="AT245"/>
  <c r="AV244"/>
  <c r="AR245"/>
  <c r="AZ245"/>
  <c r="AX245"/>
  <c r="AR244"/>
  <c r="AZ244"/>
  <c r="AV245"/>
  <c r="AT242"/>
  <c r="AV243"/>
  <c r="AZ243"/>
  <c r="AR242"/>
  <c r="AZ242"/>
  <c r="AT243"/>
  <c r="AX243"/>
  <c r="AV232"/>
  <c r="AX231"/>
  <c r="AT231"/>
  <c r="AX226"/>
  <c r="AR225"/>
  <c r="AZ225"/>
  <c r="AX228"/>
  <c r="AV225"/>
  <c r="AT228"/>
  <c r="AV226"/>
  <c r="AV227"/>
  <c r="AR220"/>
  <c r="AZ220"/>
  <c r="AX220"/>
  <c r="AV220"/>
  <c r="AT220"/>
  <c r="AR216"/>
  <c r="AZ216"/>
  <c r="AX216"/>
  <c r="AV216"/>
  <c r="AT216"/>
  <c r="AX209"/>
  <c r="AV209"/>
  <c r="AX208"/>
  <c r="AT209"/>
  <c r="AX210"/>
  <c r="AZ210"/>
  <c r="AV208"/>
  <c r="AV204"/>
  <c r="AX205"/>
  <c r="AR197"/>
  <c r="AZ197"/>
  <c r="AV192"/>
  <c r="AX193"/>
  <c r="AZ192"/>
  <c r="AT192"/>
  <c r="AT193"/>
  <c r="AX192"/>
  <c r="AZ190"/>
  <c r="AR190"/>
  <c r="AX190"/>
  <c r="AV194"/>
  <c r="AX191"/>
  <c r="AV189"/>
  <c r="AR185"/>
  <c r="AZ185"/>
  <c r="AV180"/>
  <c r="AX179"/>
  <c r="AR176"/>
  <c r="AZ176"/>
  <c r="AV162"/>
  <c r="AV163"/>
  <c r="AZ163"/>
  <c r="AR163"/>
  <c r="AV160"/>
  <c r="AX154"/>
  <c r="AZ154"/>
  <c r="AR151"/>
  <c r="AZ151"/>
  <c r="AX151"/>
  <c r="AV151"/>
  <c r="AT151"/>
  <c r="AZ146"/>
  <c r="AR146"/>
  <c r="AV146"/>
  <c r="AR140"/>
  <c r="AZ140"/>
  <c r="AV140"/>
  <c r="AX142"/>
  <c r="AR143"/>
  <c r="AZ143"/>
  <c r="AV144"/>
  <c r="AX134"/>
  <c r="AT134"/>
  <c r="AV135"/>
  <c r="AT129"/>
  <c r="AZ129"/>
  <c r="AX126"/>
  <c r="AR129"/>
  <c r="AX129"/>
  <c r="AR128"/>
  <c r="AZ128"/>
  <c r="AV127"/>
  <c r="AX130"/>
  <c r="AX113"/>
  <c r="AV110"/>
  <c r="AZ103"/>
  <c r="AX103"/>
  <c r="AX100"/>
  <c r="AV98"/>
  <c r="AR93"/>
  <c r="AZ93"/>
  <c r="AV94"/>
  <c r="AR95"/>
  <c r="AX95"/>
  <c r="AV95"/>
  <c r="AV93"/>
  <c r="AR94"/>
  <c r="AZ94"/>
  <c r="AX96"/>
  <c r="AR90"/>
  <c r="AZ90"/>
  <c r="AV90"/>
  <c r="AR84"/>
  <c r="AX84"/>
  <c r="AR82"/>
  <c r="AZ82"/>
  <c r="AV84"/>
  <c r="AT83"/>
  <c r="AV82"/>
  <c r="AT84"/>
  <c r="AT79"/>
  <c r="AT76"/>
  <c r="AV73"/>
  <c r="AR74"/>
  <c r="AZ74"/>
  <c r="AR67"/>
  <c r="AZ67"/>
  <c r="AV70"/>
  <c r="AV71"/>
  <c r="AX72"/>
  <c r="AV67"/>
  <c r="AR70"/>
  <c r="AZ70"/>
  <c r="AT71"/>
  <c r="AT72"/>
  <c r="AV66"/>
  <c r="AT61"/>
  <c r="AV63"/>
  <c r="AX60"/>
  <c r="AT60"/>
  <c r="AV58"/>
  <c r="AR49"/>
  <c r="AZ49"/>
  <c r="AV49"/>
  <c r="AX48"/>
  <c r="AT48"/>
  <c r="AV50"/>
  <c r="AR46"/>
  <c r="AZ46"/>
  <c r="AV47"/>
  <c r="AZ47"/>
  <c r="AT47"/>
  <c r="AX47"/>
  <c r="AV44"/>
  <c r="AR44"/>
  <c r="AZ44"/>
  <c r="AR35"/>
  <c r="AZ35"/>
  <c r="AV35"/>
  <c r="AZ33"/>
  <c r="AR33"/>
  <c r="AX33"/>
  <c r="AX32"/>
  <c r="AV32"/>
  <c r="AT29"/>
  <c r="AT25"/>
  <c r="AR11"/>
  <c r="AR166"/>
  <c r="AZ166"/>
  <c r="AV166"/>
  <c r="AV205"/>
  <c r="AZ205"/>
  <c r="AV230"/>
  <c r="AT230"/>
  <c r="AX230"/>
  <c r="AX242"/>
  <c r="AT246"/>
  <c r="AV253"/>
  <c r="AT253"/>
  <c r="AR253"/>
  <c r="AZ253"/>
  <c r="AX253"/>
  <c r="AZ266"/>
  <c r="AT266"/>
  <c r="AR266"/>
  <c r="AX266"/>
  <c r="AR268"/>
  <c r="AZ268"/>
  <c r="AV268"/>
  <c r="AR276"/>
  <c r="AZ276"/>
  <c r="AR263"/>
  <c r="AZ263"/>
  <c r="AX255"/>
  <c r="AT226"/>
  <c r="AV224"/>
  <c r="AV217"/>
  <c r="AX218"/>
  <c r="AZ217"/>
  <c r="AT218"/>
  <c r="AR218"/>
  <c r="AZ218"/>
  <c r="AZ213"/>
  <c r="AR213"/>
  <c r="AV213"/>
  <c r="AX204"/>
  <c r="AT204"/>
  <c r="AR204"/>
  <c r="AZ204"/>
  <c r="AR194"/>
  <c r="AZ194"/>
  <c r="AR187"/>
  <c r="AZ187"/>
  <c r="AV187"/>
  <c r="AR184"/>
  <c r="AZ184"/>
  <c r="AV184"/>
  <c r="AR180"/>
  <c r="AZ180"/>
  <c r="AR177"/>
  <c r="AZ177"/>
  <c r="AV177"/>
  <c r="AX175"/>
  <c r="AT175"/>
  <c r="AZ171"/>
  <c r="AR162"/>
  <c r="AZ162"/>
  <c r="AR160"/>
  <c r="AZ160"/>
  <c r="AX157"/>
  <c r="AX153"/>
  <c r="AV153"/>
  <c r="AZ150"/>
  <c r="AR132"/>
  <c r="AZ132"/>
  <c r="AV132"/>
  <c r="AV128"/>
  <c r="AV122"/>
  <c r="AT112"/>
  <c r="AV108"/>
  <c r="AT108"/>
  <c r="AX108"/>
  <c r="AX104"/>
  <c r="AT95"/>
  <c r="AX92"/>
  <c r="AT92"/>
  <c r="AR89"/>
  <c r="AZ89"/>
  <c r="AZ83"/>
  <c r="AR83"/>
  <c r="AX83"/>
  <c r="AV80"/>
  <c r="AT80"/>
  <c r="AX80"/>
  <c r="AV78"/>
  <c r="AR78"/>
  <c r="AZ78"/>
  <c r="AX42"/>
  <c r="AV42"/>
  <c r="AR39"/>
  <c r="AZ39"/>
  <c r="AV39"/>
  <c r="AZ32"/>
  <c r="AZ29"/>
  <c r="AR29"/>
  <c r="AX29"/>
  <c r="AX25"/>
  <c r="AZ26"/>
  <c r="AR26"/>
  <c r="AX26"/>
  <c r="AR24"/>
  <c r="AZ24"/>
  <c r="AV24"/>
  <c r="AR17"/>
  <c r="AZ17"/>
  <c r="AV17"/>
  <c r="AZ15"/>
  <c r="AR15"/>
  <c r="AX15"/>
  <c r="AR12"/>
  <c r="AZ12"/>
  <c r="AX13"/>
  <c r="AT11"/>
  <c r="AX11"/>
  <c r="AV11"/>
  <c r="AT271"/>
  <c r="AT222"/>
  <c r="AT187"/>
  <c r="AT173"/>
  <c r="AT160"/>
  <c r="AT44"/>
  <c r="AR42"/>
  <c r="AZ42"/>
  <c r="AT297"/>
  <c r="AT302"/>
  <c r="AT292"/>
  <c r="AT298"/>
  <c r="AT291"/>
  <c r="AR293"/>
  <c r="AV293"/>
  <c r="AT290"/>
  <c r="AR295"/>
  <c r="AV295"/>
  <c r="AT300"/>
  <c r="AR301"/>
  <c r="AV301"/>
  <c r="AT276"/>
  <c r="AT280"/>
  <c r="AT284"/>
  <c r="AT273"/>
  <c r="AR275"/>
  <c r="AV275"/>
  <c r="AT277"/>
  <c r="AR279"/>
  <c r="AV279"/>
  <c r="AT281"/>
  <c r="AR283"/>
  <c r="AV283"/>
  <c r="AT285"/>
  <c r="AT257"/>
  <c r="AT261"/>
  <c r="AT263"/>
  <c r="AT268"/>
  <c r="AR255"/>
  <c r="AV255"/>
  <c r="AT256"/>
  <c r="AR260"/>
  <c r="AV260"/>
  <c r="AT258"/>
  <c r="AR264"/>
  <c r="AV264"/>
  <c r="AT265"/>
  <c r="AR267"/>
  <c r="AV267"/>
  <c r="AT269"/>
  <c r="AT248"/>
  <c r="AT252"/>
  <c r="AT224"/>
  <c r="AT227"/>
  <c r="AT232"/>
  <c r="AT236"/>
  <c r="AT225"/>
  <c r="AR228"/>
  <c r="AV228"/>
  <c r="AT229"/>
  <c r="AR231"/>
  <c r="AV231"/>
  <c r="AT233"/>
  <c r="AR235"/>
  <c r="AV235"/>
  <c r="AT237"/>
  <c r="AX215"/>
  <c r="AT203"/>
  <c r="AX207"/>
  <c r="AX211"/>
  <c r="AT215"/>
  <c r="AX219"/>
  <c r="AX203"/>
  <c r="AT207"/>
  <c r="AT211"/>
  <c r="AT219"/>
  <c r="AR203"/>
  <c r="AV203"/>
  <c r="AT205"/>
  <c r="AR207"/>
  <c r="AV207"/>
  <c r="AT210"/>
  <c r="AR211"/>
  <c r="AV211"/>
  <c r="AT213"/>
  <c r="AR215"/>
  <c r="AV215"/>
  <c r="AT217"/>
  <c r="AR219"/>
  <c r="AV219"/>
  <c r="AT194"/>
  <c r="AT196"/>
  <c r="AT200"/>
  <c r="AT189"/>
  <c r="AR191"/>
  <c r="AV191"/>
  <c r="AT195"/>
  <c r="AR193"/>
  <c r="AV193"/>
  <c r="AT197"/>
  <c r="AR199"/>
  <c r="AV199"/>
  <c r="AT201"/>
  <c r="AT176"/>
  <c r="AT180"/>
  <c r="AT184"/>
  <c r="AR175"/>
  <c r="AV175"/>
  <c r="AT177"/>
  <c r="AR179"/>
  <c r="AV179"/>
  <c r="AT181"/>
  <c r="AR183"/>
  <c r="AV183"/>
  <c r="AT185"/>
  <c r="AT165"/>
  <c r="AX165"/>
  <c r="AT169"/>
  <c r="AX169"/>
  <c r="AT162"/>
  <c r="AT166"/>
  <c r="AT170"/>
  <c r="AT163"/>
  <c r="AR165"/>
  <c r="AV165"/>
  <c r="AT167"/>
  <c r="AR169"/>
  <c r="AV169"/>
  <c r="AT171"/>
  <c r="AT148"/>
  <c r="AX148"/>
  <c r="AT152"/>
  <c r="AX152"/>
  <c r="AT156"/>
  <c r="AX156"/>
  <c r="AT146"/>
  <c r="AR148"/>
  <c r="AV148"/>
  <c r="AT150"/>
  <c r="AR152"/>
  <c r="AV152"/>
  <c r="AT154"/>
  <c r="AR156"/>
  <c r="AV156"/>
  <c r="AT158"/>
  <c r="AT128"/>
  <c r="AT131"/>
  <c r="AT135"/>
  <c r="AT139"/>
  <c r="AT143"/>
  <c r="AR126"/>
  <c r="AV126"/>
  <c r="AT127"/>
  <c r="AR130"/>
  <c r="AV130"/>
  <c r="AT132"/>
  <c r="AR134"/>
  <c r="AV134"/>
  <c r="AT136"/>
  <c r="AR138"/>
  <c r="AV138"/>
  <c r="AT140"/>
  <c r="AR142"/>
  <c r="AV142"/>
  <c r="AT144"/>
  <c r="AT110"/>
  <c r="AT114"/>
  <c r="AT118"/>
  <c r="AT122"/>
  <c r="AR109"/>
  <c r="AV109"/>
  <c r="AT111"/>
  <c r="AR113"/>
  <c r="AV113"/>
  <c r="AT115"/>
  <c r="AR117"/>
  <c r="AV117"/>
  <c r="AT119"/>
  <c r="AR121"/>
  <c r="AV121"/>
  <c r="AT123"/>
  <c r="AT93"/>
  <c r="AT97"/>
  <c r="AT101"/>
  <c r="AT105"/>
  <c r="AR92"/>
  <c r="AV92"/>
  <c r="AT94"/>
  <c r="AR96"/>
  <c r="AV96"/>
  <c r="AT98"/>
  <c r="AR100"/>
  <c r="AV100"/>
  <c r="AT102"/>
  <c r="AR104"/>
  <c r="AV104"/>
  <c r="AT106"/>
  <c r="AT77"/>
  <c r="AT81"/>
  <c r="AT85"/>
  <c r="AT89"/>
  <c r="AT78"/>
  <c r="AT82"/>
  <c r="AT86"/>
  <c r="AT90"/>
  <c r="AT63"/>
  <c r="AT62"/>
  <c r="AT67"/>
  <c r="AT73"/>
  <c r="AR60"/>
  <c r="AV60"/>
  <c r="AT64"/>
  <c r="AR65"/>
  <c r="AV65"/>
  <c r="AT66"/>
  <c r="AR69"/>
  <c r="AV69"/>
  <c r="AT70"/>
  <c r="AR72"/>
  <c r="AV72"/>
  <c r="AT74"/>
  <c r="AT50"/>
  <c r="AT54"/>
  <c r="AT57"/>
  <c r="AT42"/>
  <c r="AT46"/>
  <c r="AR48"/>
  <c r="AV48"/>
  <c r="AT51"/>
  <c r="AR53"/>
  <c r="AV53"/>
  <c r="AT49"/>
  <c r="AR56"/>
  <c r="AV56"/>
  <c r="AT58"/>
  <c r="AX30"/>
  <c r="AT34"/>
  <c r="AX34"/>
  <c r="AT38"/>
  <c r="AX38"/>
  <c r="AT27"/>
  <c r="AT31"/>
  <c r="AT35"/>
  <c r="AT39"/>
  <c r="AT24"/>
  <c r="AR25"/>
  <c r="AV25"/>
  <c r="AT28"/>
  <c r="AR30"/>
  <c r="AV30"/>
  <c r="AT32"/>
  <c r="AR34"/>
  <c r="AV34"/>
  <c r="AT36"/>
  <c r="AR38"/>
  <c r="AV38"/>
  <c r="AT40"/>
  <c r="AT12"/>
  <c r="AT17"/>
  <c r="AT21"/>
  <c r="AR13"/>
  <c r="AV13"/>
  <c r="AT14"/>
  <c r="AR16"/>
  <c r="AV16"/>
  <c r="AT18"/>
  <c r="AR20"/>
  <c r="AV20"/>
  <c r="AT22"/>
  <c r="AT8"/>
  <c r="AT5"/>
  <c r="AR7"/>
  <c r="AV7"/>
  <c r="AT9"/>
  <c r="AR4"/>
  <c r="AT4"/>
  <c r="AZ4"/>
  <c r="AX4"/>
  <c r="AV4"/>
  <c r="BB251" l="1"/>
  <c r="BB35"/>
  <c r="BB29"/>
  <c r="BB253"/>
  <c r="BB179"/>
  <c r="BB168"/>
  <c r="BB8"/>
  <c r="BB252"/>
  <c r="BC252"/>
  <c r="BB244"/>
  <c r="BC244"/>
  <c r="BB259"/>
  <c r="BC259"/>
  <c r="BB275"/>
  <c r="BC275"/>
  <c r="BB203"/>
  <c r="BC203"/>
  <c r="BB197"/>
  <c r="BC197"/>
  <c r="BB184"/>
  <c r="BC184"/>
  <c r="BB166"/>
  <c r="BC166"/>
  <c r="BB149"/>
  <c r="BC149"/>
  <c r="BB24"/>
  <c r="BC24"/>
  <c r="BB137"/>
  <c r="BC137"/>
  <c r="BB116"/>
  <c r="BC116"/>
  <c r="BB99"/>
  <c r="BC99"/>
  <c r="BB53"/>
  <c r="BC53"/>
  <c r="BB16"/>
  <c r="BC16"/>
  <c r="BB7"/>
  <c r="BB156"/>
  <c r="BC156"/>
  <c r="BB125"/>
  <c r="BC125"/>
  <c r="BB111"/>
  <c r="BC111"/>
  <c r="BB98"/>
  <c r="BC98"/>
  <c r="BB89"/>
  <c r="BC89"/>
  <c r="BB80"/>
  <c r="BC80"/>
  <c r="BB71"/>
  <c r="BC71"/>
  <c r="BB5"/>
  <c r="BB190"/>
  <c r="BC190"/>
  <c r="BB153"/>
  <c r="BC153"/>
  <c r="BB113"/>
  <c r="BC113"/>
  <c r="BB69"/>
  <c r="BC69"/>
  <c r="BB26"/>
  <c r="BC26"/>
  <c r="BB15"/>
  <c r="BC15"/>
  <c r="BB262"/>
  <c r="BC262"/>
  <c r="BB226"/>
  <c r="BC226"/>
  <c r="BB215"/>
  <c r="BC215"/>
  <c r="BB206"/>
  <c r="BC206"/>
  <c r="BB170"/>
  <c r="BC170"/>
  <c r="BB157"/>
  <c r="BC157"/>
  <c r="BB151"/>
  <c r="BC151"/>
  <c r="BB63"/>
  <c r="BC63"/>
  <c r="BB54"/>
  <c r="BC54"/>
  <c r="BB78"/>
  <c r="BC78"/>
  <c r="BB187"/>
  <c r="BC187"/>
  <c r="BB204"/>
  <c r="BC204"/>
  <c r="BB126"/>
  <c r="BC126"/>
  <c r="BB280"/>
  <c r="BC280"/>
  <c r="BB269"/>
  <c r="BC269"/>
  <c r="BB258"/>
  <c r="BC258"/>
  <c r="BB171"/>
  <c r="BC171"/>
  <c r="BB165"/>
  <c r="BC165"/>
  <c r="BB108"/>
  <c r="BC108"/>
  <c r="BB93"/>
  <c r="BC93"/>
  <c r="BB257"/>
  <c r="BC257"/>
  <c r="BB237"/>
  <c r="BC237"/>
  <c r="BB231"/>
  <c r="BC231"/>
  <c r="BB218"/>
  <c r="BC218"/>
  <c r="BB246"/>
  <c r="BC246"/>
  <c r="BB264"/>
  <c r="BC264"/>
  <c r="BB279"/>
  <c r="BC279"/>
  <c r="BB189"/>
  <c r="BC189"/>
  <c r="BB152"/>
  <c r="BC152"/>
  <c r="BB142"/>
  <c r="BC142"/>
  <c r="BB114"/>
  <c r="BC114"/>
  <c r="BB49"/>
  <c r="BC49"/>
  <c r="BB14"/>
  <c r="BC14"/>
  <c r="BB158"/>
  <c r="BC158"/>
  <c r="BB139"/>
  <c r="BC139"/>
  <c r="BB131"/>
  <c r="BC131"/>
  <c r="BB92"/>
  <c r="BC92"/>
  <c r="BB82"/>
  <c r="BC82"/>
  <c r="BB77"/>
  <c r="BC77"/>
  <c r="BB57"/>
  <c r="BC57"/>
  <c r="BB48"/>
  <c r="BC48"/>
  <c r="BB212"/>
  <c r="BC212"/>
  <c r="BB141"/>
  <c r="BC141"/>
  <c r="BB104"/>
  <c r="BC104"/>
  <c r="BB88"/>
  <c r="BC88"/>
  <c r="BB234"/>
  <c r="BC234"/>
  <c r="BB138"/>
  <c r="BC138"/>
  <c r="BB56"/>
  <c r="BC56"/>
  <c r="BB37"/>
  <c r="BC37"/>
  <c r="BB283"/>
  <c r="BC283"/>
  <c r="BB277"/>
  <c r="BC277"/>
  <c r="BB268"/>
  <c r="BC268"/>
  <c r="BB227"/>
  <c r="BC227"/>
  <c r="BB217"/>
  <c r="BC217"/>
  <c r="BB209"/>
  <c r="BC209"/>
  <c r="BB198"/>
  <c r="BC198"/>
  <c r="BB175"/>
  <c r="BC175"/>
  <c r="BB162"/>
  <c r="BC162"/>
  <c r="BB143"/>
  <c r="BC143"/>
  <c r="BB19"/>
  <c r="BC19"/>
  <c r="BB36"/>
  <c r="BC36"/>
  <c r="BB150"/>
  <c r="BC150"/>
  <c r="BB115"/>
  <c r="BC115"/>
  <c r="BB271"/>
  <c r="BC271"/>
  <c r="BB127"/>
  <c r="BC127"/>
  <c r="BB210"/>
  <c r="BC210"/>
  <c r="BB282"/>
  <c r="BC282"/>
  <c r="BB274"/>
  <c r="BC274"/>
  <c r="BB180"/>
  <c r="BC180"/>
  <c r="BB167"/>
  <c r="BC167"/>
  <c r="BB118"/>
  <c r="BC118"/>
  <c r="BB101"/>
  <c r="BC101"/>
  <c r="BB95"/>
  <c r="BC95"/>
  <c r="BB233"/>
  <c r="BC233"/>
  <c r="BB228"/>
  <c r="BC228"/>
  <c r="BB248"/>
  <c r="BC248"/>
  <c r="BB191"/>
  <c r="BC191"/>
  <c r="BB249"/>
  <c r="BC249"/>
  <c r="BB195"/>
  <c r="BC195"/>
  <c r="BB154"/>
  <c r="BC154"/>
  <c r="BB144"/>
  <c r="BC144"/>
  <c r="BB119"/>
  <c r="BC119"/>
  <c r="BB61"/>
  <c r="BC61"/>
  <c r="BB25"/>
  <c r="BC25"/>
  <c r="BB117"/>
  <c r="BC117"/>
  <c r="BB100"/>
  <c r="BC100"/>
  <c r="BB87"/>
  <c r="BC87"/>
  <c r="BB52"/>
  <c r="BC52"/>
  <c r="BB13"/>
  <c r="BC13"/>
  <c r="BB6"/>
  <c r="BB163"/>
  <c r="BC163"/>
  <c r="BB128"/>
  <c r="BC128"/>
  <c r="BB106"/>
  <c r="BC106"/>
  <c r="BB94"/>
  <c r="BC94"/>
  <c r="BB84"/>
  <c r="BC84"/>
  <c r="BB73"/>
  <c r="BC73"/>
  <c r="BB62"/>
  <c r="BC62"/>
  <c r="BB60"/>
  <c r="BC60"/>
  <c r="BB51"/>
  <c r="BC51"/>
  <c r="BB39"/>
  <c r="BC39"/>
  <c r="BB32"/>
  <c r="BC32"/>
  <c r="BB183"/>
  <c r="BC183"/>
  <c r="BB133"/>
  <c r="BC133"/>
  <c r="BB103"/>
  <c r="BC103"/>
  <c r="BB68"/>
  <c r="BC68"/>
  <c r="BB20"/>
  <c r="BC20"/>
  <c r="BB247"/>
  <c r="BC247"/>
  <c r="BB285"/>
  <c r="BC285"/>
  <c r="BB273"/>
  <c r="BC273"/>
  <c r="BB263"/>
  <c r="BC263"/>
  <c r="BB230"/>
  <c r="BC230"/>
  <c r="BB219"/>
  <c r="BC219"/>
  <c r="BB211"/>
  <c r="BC211"/>
  <c r="BB177"/>
  <c r="BC177"/>
  <c r="BB164"/>
  <c r="BC164"/>
  <c r="BB146"/>
  <c r="BC146"/>
  <c r="BB58"/>
  <c r="BC58"/>
  <c r="BB222"/>
  <c r="BC222"/>
  <c r="BB4"/>
  <c r="BB42"/>
  <c r="BC42"/>
  <c r="BB199"/>
  <c r="BC199"/>
  <c r="BB140"/>
  <c r="BC140"/>
  <c r="BB130"/>
  <c r="BC130"/>
  <c r="BB121"/>
  <c r="BC121"/>
  <c r="BB284"/>
  <c r="BC284"/>
  <c r="BB276"/>
  <c r="BC276"/>
  <c r="BB265"/>
  <c r="BC265"/>
  <c r="BB176"/>
  <c r="BC176"/>
  <c r="BB110"/>
  <c r="BC110"/>
  <c r="BB90"/>
  <c r="BC90"/>
  <c r="BB229"/>
  <c r="BC229"/>
  <c r="BB220"/>
  <c r="BC220"/>
  <c r="BB245"/>
  <c r="BB236"/>
  <c r="BB134"/>
  <c r="BB250"/>
  <c r="BC250"/>
  <c r="BB242"/>
  <c r="BC242"/>
  <c r="BB239"/>
  <c r="BC239"/>
  <c r="BB200"/>
  <c r="BC200"/>
  <c r="BB193"/>
  <c r="BC193"/>
  <c r="BB147"/>
  <c r="BC147"/>
  <c r="BB102"/>
  <c r="BC102"/>
  <c r="BB67"/>
  <c r="BC67"/>
  <c r="BB28"/>
  <c r="BC28"/>
  <c r="BB21"/>
  <c r="BC21"/>
  <c r="BB18"/>
  <c r="BC18"/>
  <c r="BB9"/>
  <c r="BB129"/>
  <c r="BC129"/>
  <c r="BB122"/>
  <c r="BC122"/>
  <c r="BB86"/>
  <c r="BC86"/>
  <c r="BB64"/>
  <c r="BC64"/>
  <c r="BB46"/>
  <c r="BC46"/>
  <c r="BB34"/>
  <c r="BC34"/>
  <c r="BB214"/>
  <c r="BC214"/>
  <c r="BB208"/>
  <c r="BC208"/>
  <c r="BB109"/>
  <c r="BC109"/>
  <c r="BB96"/>
  <c r="BC96"/>
  <c r="BB30"/>
  <c r="BC30"/>
  <c r="BB182"/>
  <c r="BC182"/>
  <c r="BB65"/>
  <c r="BC65"/>
  <c r="BB55"/>
  <c r="BC55"/>
  <c r="BB33"/>
  <c r="BC33"/>
  <c r="BB281"/>
  <c r="BC281"/>
  <c r="BB266"/>
  <c r="BC266"/>
  <c r="BB232"/>
  <c r="BC232"/>
  <c r="BB224"/>
  <c r="BC224"/>
  <c r="BB213"/>
  <c r="BC213"/>
  <c r="BB155"/>
  <c r="BC155"/>
  <c r="BB148"/>
  <c r="BC148"/>
  <c r="BB120"/>
  <c r="BC120"/>
  <c r="BB241"/>
  <c r="BC241"/>
  <c r="BB181"/>
  <c r="BC181"/>
  <c r="BB76"/>
  <c r="BC76"/>
  <c r="BB160"/>
  <c r="BC160"/>
  <c r="BB201"/>
  <c r="BC201"/>
  <c r="BB132"/>
  <c r="BC132"/>
  <c r="BB123"/>
  <c r="BC123"/>
  <c r="BB278"/>
  <c r="BC278"/>
  <c r="BB267"/>
  <c r="BC267"/>
  <c r="BB260"/>
  <c r="BC260"/>
  <c r="BB178"/>
  <c r="BC178"/>
  <c r="BB169"/>
  <c r="BC169"/>
  <c r="BB135"/>
  <c r="BC135"/>
  <c r="BB112"/>
  <c r="BC112"/>
  <c r="BB105"/>
  <c r="BC105"/>
  <c r="BB97"/>
  <c r="BC97"/>
  <c r="BB235"/>
  <c r="BC235"/>
  <c r="BB225"/>
  <c r="BC225"/>
  <c r="BB216"/>
  <c r="BC216"/>
  <c r="BB173"/>
  <c r="BB44"/>
  <c r="BB255"/>
  <c r="BB136"/>
  <c r="BB300"/>
  <c r="BB290"/>
  <c r="BB299"/>
  <c r="BB293"/>
  <c r="BB296"/>
  <c r="BB294"/>
  <c r="BB297"/>
  <c r="BB298"/>
  <c r="BB292"/>
  <c r="BB301"/>
  <c r="BB289"/>
  <c r="BB287"/>
</calcChain>
</file>

<file path=xl/sharedStrings.xml><?xml version="1.0" encoding="utf-8"?>
<sst xmlns="http://schemas.openxmlformats.org/spreadsheetml/2006/main" count="1953" uniqueCount="149">
  <si>
    <t>柱谷</t>
    <rPh sb="0" eb="1">
      <t>ハシラ</t>
    </rPh>
    <rPh sb="1" eb="2">
      <t>タニ</t>
    </rPh>
    <phoneticPr fontId="2"/>
  </si>
  <si>
    <t>望月</t>
    <rPh sb="0" eb="2">
      <t>モチヅキ</t>
    </rPh>
    <phoneticPr fontId="2"/>
  </si>
  <si>
    <t>●</t>
    <phoneticPr fontId="2"/>
  </si>
  <si>
    <t>福田</t>
    <rPh sb="0" eb="2">
      <t>フクダ</t>
    </rPh>
    <phoneticPr fontId="2"/>
  </si>
  <si>
    <t>上原</t>
    <rPh sb="0" eb="2">
      <t>ウエハラ</t>
    </rPh>
    <phoneticPr fontId="2"/>
  </si>
  <si>
    <t>■</t>
    <phoneticPr fontId="2"/>
  </si>
  <si>
    <t>★</t>
    <phoneticPr fontId="2"/>
  </si>
  <si>
    <t>堀</t>
    <rPh sb="0" eb="1">
      <t>ホリ</t>
    </rPh>
    <phoneticPr fontId="2"/>
  </si>
  <si>
    <t>尾崎</t>
    <rPh sb="0" eb="2">
      <t>オザキ</t>
    </rPh>
    <phoneticPr fontId="2"/>
  </si>
  <si>
    <t>河野</t>
    <rPh sb="0" eb="2">
      <t>カワノ</t>
    </rPh>
    <phoneticPr fontId="2"/>
  </si>
  <si>
    <t>水内</t>
    <rPh sb="0" eb="2">
      <t>ミズウチ</t>
    </rPh>
    <phoneticPr fontId="2"/>
  </si>
  <si>
    <t>本吉</t>
    <phoneticPr fontId="2"/>
  </si>
  <si>
    <t>松本</t>
    <rPh sb="0" eb="2">
      <t>マツモト</t>
    </rPh>
    <phoneticPr fontId="2"/>
  </si>
  <si>
    <t>池田太</t>
    <rPh sb="0" eb="2">
      <t>イケダ</t>
    </rPh>
    <rPh sb="2" eb="3">
      <t>フトシ</t>
    </rPh>
    <phoneticPr fontId="2"/>
  </si>
  <si>
    <t>広瀬</t>
    <rPh sb="0" eb="2">
      <t>ヒロセ</t>
    </rPh>
    <phoneticPr fontId="2"/>
  </si>
  <si>
    <t>ラーン</t>
    <phoneticPr fontId="2"/>
  </si>
  <si>
    <t>ルンメニゲ</t>
    <phoneticPr fontId="2"/>
  </si>
  <si>
    <t>○</t>
    <phoneticPr fontId="2"/>
  </si>
  <si>
    <t>ＯＧ</t>
    <phoneticPr fontId="2"/>
  </si>
  <si>
    <t>岡野</t>
    <rPh sb="0" eb="2">
      <t>オカノ</t>
    </rPh>
    <phoneticPr fontId="2"/>
  </si>
  <si>
    <t>池田伸</t>
    <rPh sb="0" eb="2">
      <t>イケダ</t>
    </rPh>
    <phoneticPr fontId="2"/>
  </si>
  <si>
    <t>佐藤慶</t>
    <rPh sb="0" eb="2">
      <t>サトウ</t>
    </rPh>
    <rPh sb="2" eb="3">
      <t>ケイ</t>
    </rPh>
    <phoneticPr fontId="2"/>
  </si>
  <si>
    <t>浅野</t>
    <rPh sb="0" eb="2">
      <t>アサノ</t>
    </rPh>
    <phoneticPr fontId="2"/>
  </si>
  <si>
    <t>ルル</t>
    <phoneticPr fontId="2"/>
  </si>
  <si>
    <t>ブッフバルト</t>
    <phoneticPr fontId="2"/>
  </si>
  <si>
    <t>中島</t>
    <rPh sb="0" eb="2">
      <t>ナカジマ</t>
    </rPh>
    <phoneticPr fontId="2"/>
  </si>
  <si>
    <t>バイン</t>
    <phoneticPr fontId="2"/>
  </si>
  <si>
    <t>田口</t>
    <rPh sb="0" eb="2">
      <t>タグチ</t>
    </rPh>
    <phoneticPr fontId="2"/>
  </si>
  <si>
    <t>山田暢</t>
    <rPh sb="0" eb="2">
      <t>ヤマダ</t>
    </rPh>
    <rPh sb="2" eb="3">
      <t>ノブ</t>
    </rPh>
    <phoneticPr fontId="2"/>
  </si>
  <si>
    <t>田口</t>
    <rPh sb="0" eb="2">
      <t>タグチ</t>
    </rPh>
    <phoneticPr fontId="2"/>
  </si>
  <si>
    <t>土橋</t>
    <rPh sb="0" eb="2">
      <t>ツチハシ</t>
    </rPh>
    <phoneticPr fontId="2"/>
  </si>
  <si>
    <t>福永</t>
    <rPh sb="0" eb="2">
      <t>フクナガ</t>
    </rPh>
    <phoneticPr fontId="2"/>
  </si>
  <si>
    <t>A.追撃</t>
    <rPh sb="2" eb="4">
      <t>ツイゲキ</t>
    </rPh>
    <phoneticPr fontId="2"/>
  </si>
  <si>
    <t>B.同点</t>
    <rPh sb="2" eb="4">
      <t>ドウテン</t>
    </rPh>
    <phoneticPr fontId="2"/>
  </si>
  <si>
    <t>C.勝ち越し</t>
    <rPh sb="2" eb="3">
      <t>カ</t>
    </rPh>
    <rPh sb="4" eb="5">
      <t>コ</t>
    </rPh>
    <phoneticPr fontId="2"/>
  </si>
  <si>
    <t>D.追加点</t>
    <rPh sb="2" eb="4">
      <t>ツイカ</t>
    </rPh>
    <rPh sb="4" eb="5">
      <t>テン</t>
    </rPh>
    <phoneticPr fontId="2"/>
  </si>
  <si>
    <t>（決勝点/C,Dの内数）</t>
    <rPh sb="1" eb="3">
      <t>ケッショウ</t>
    </rPh>
    <rPh sb="3" eb="4">
      <t>テン</t>
    </rPh>
    <rPh sb="9" eb="10">
      <t>ウチ</t>
    </rPh>
    <rPh sb="10" eb="11">
      <t>スウ</t>
    </rPh>
    <phoneticPr fontId="2"/>
  </si>
  <si>
    <t>杉山</t>
    <rPh sb="0" eb="2">
      <t>スギヤマ</t>
    </rPh>
    <phoneticPr fontId="2"/>
  </si>
  <si>
    <t>中島</t>
    <rPh sb="0" eb="2">
      <t>ナカシマ</t>
    </rPh>
    <phoneticPr fontId="2"/>
  </si>
  <si>
    <t>バイン</t>
    <phoneticPr fontId="2"/>
  </si>
  <si>
    <t>ボリ</t>
    <phoneticPr fontId="2"/>
  </si>
  <si>
    <t>岩瀬</t>
    <rPh sb="0" eb="2">
      <t>イワセ</t>
    </rPh>
    <phoneticPr fontId="2"/>
  </si>
  <si>
    <t>大柴</t>
    <rPh sb="0" eb="2">
      <t>オオシバ</t>
    </rPh>
    <phoneticPr fontId="2"/>
  </si>
  <si>
    <t>田北</t>
    <rPh sb="0" eb="2">
      <t>タキタ</t>
    </rPh>
    <phoneticPr fontId="2"/>
  </si>
  <si>
    <t>西野</t>
    <rPh sb="0" eb="2">
      <t>ニシノ</t>
    </rPh>
    <phoneticPr fontId="2"/>
  </si>
  <si>
    <t>礒貝</t>
    <phoneticPr fontId="2"/>
  </si>
  <si>
    <t>永井</t>
  </si>
  <si>
    <t>永井</t>
    <rPh sb="0" eb="2">
      <t>ナガイ</t>
    </rPh>
    <phoneticPr fontId="2"/>
  </si>
  <si>
    <t>ベギリスタイン</t>
    <phoneticPr fontId="2"/>
  </si>
  <si>
    <t>ネイハイス</t>
    <phoneticPr fontId="2"/>
  </si>
  <si>
    <t>田畑</t>
    <rPh sb="0" eb="2">
      <t>タバタ</t>
    </rPh>
    <phoneticPr fontId="2"/>
  </si>
  <si>
    <t>バウアー</t>
    <phoneticPr fontId="2"/>
  </si>
  <si>
    <t>①</t>
    <phoneticPr fontId="2"/>
  </si>
  <si>
    <t>②</t>
    <phoneticPr fontId="2"/>
  </si>
  <si>
    <t>③</t>
    <phoneticPr fontId="2"/>
  </si>
  <si>
    <t>小野</t>
    <rPh sb="0" eb="2">
      <t>オノ</t>
    </rPh>
    <phoneticPr fontId="2"/>
  </si>
  <si>
    <t>永井</t>
    <rPh sb="0" eb="2">
      <t>ナガイ</t>
    </rPh>
    <phoneticPr fontId="2"/>
  </si>
  <si>
    <t>ザッペッラ</t>
    <phoneticPr fontId="2"/>
  </si>
  <si>
    <t>ペトロ</t>
    <phoneticPr fontId="2"/>
  </si>
  <si>
    <t>石井</t>
    <rPh sb="0" eb="2">
      <t>イシイ</t>
    </rPh>
    <phoneticPr fontId="2"/>
  </si>
  <si>
    <t>桜井</t>
    <rPh sb="0" eb="2">
      <t>サクライ</t>
    </rPh>
    <phoneticPr fontId="2"/>
  </si>
  <si>
    <t>広瀬</t>
    <rPh sb="0" eb="2">
      <t>ヒロセ</t>
    </rPh>
    <phoneticPr fontId="2"/>
  </si>
  <si>
    <t>宮沢</t>
    <rPh sb="0" eb="2">
      <t>ミヤザワ</t>
    </rPh>
    <phoneticPr fontId="2"/>
  </si>
  <si>
    <t>池田学</t>
    <rPh sb="0" eb="2">
      <t>イケダ</t>
    </rPh>
    <rPh sb="2" eb="3">
      <t>マナブ</t>
    </rPh>
    <phoneticPr fontId="2"/>
  </si>
  <si>
    <t>城定</t>
    <rPh sb="0" eb="2">
      <t>ジョウジョウ</t>
    </rPh>
    <phoneticPr fontId="2"/>
  </si>
  <si>
    <t>ベギリスタイン</t>
    <phoneticPr fontId="2"/>
  </si>
  <si>
    <t>ピクン</t>
    <phoneticPr fontId="2"/>
  </si>
  <si>
    <t>内舘</t>
    <rPh sb="0" eb="1">
      <t>ウチ</t>
    </rPh>
    <rPh sb="1" eb="2">
      <t>ダテ</t>
    </rPh>
    <phoneticPr fontId="2"/>
  </si>
  <si>
    <t>クビツァ</t>
    <phoneticPr fontId="2"/>
  </si>
  <si>
    <t>岡野</t>
    <rPh sb="0" eb="2">
      <t>オカノ</t>
    </rPh>
    <phoneticPr fontId="2"/>
  </si>
  <si>
    <t>室井</t>
    <rPh sb="0" eb="2">
      <t>ムロイ</t>
    </rPh>
    <phoneticPr fontId="2"/>
  </si>
  <si>
    <t>吉野</t>
    <rPh sb="0" eb="2">
      <t>ヨシノ</t>
    </rPh>
    <phoneticPr fontId="2"/>
  </si>
  <si>
    <t>アジエル</t>
    <phoneticPr fontId="2"/>
  </si>
  <si>
    <t>阿部敏</t>
    <rPh sb="0" eb="2">
      <t>アベ</t>
    </rPh>
    <rPh sb="2" eb="3">
      <t>ビン</t>
    </rPh>
    <phoneticPr fontId="2"/>
  </si>
  <si>
    <t>アドリアーノ</t>
    <phoneticPr fontId="2"/>
  </si>
  <si>
    <t>井原</t>
    <rPh sb="0" eb="2">
      <t>イハラ</t>
    </rPh>
    <phoneticPr fontId="2"/>
  </si>
  <si>
    <t>エメルソン</t>
    <phoneticPr fontId="2"/>
  </si>
  <si>
    <t>アリソン</t>
    <phoneticPr fontId="2"/>
  </si>
  <si>
    <t>ドニゼッチ</t>
    <phoneticPr fontId="2"/>
  </si>
  <si>
    <t>トゥット</t>
    <phoneticPr fontId="2"/>
  </si>
  <si>
    <t>田中達</t>
    <rPh sb="0" eb="2">
      <t>タナカ</t>
    </rPh>
    <rPh sb="2" eb="3">
      <t>タツ</t>
    </rPh>
    <phoneticPr fontId="2"/>
  </si>
  <si>
    <t>鈴木啓</t>
    <rPh sb="0" eb="2">
      <t>スズキ</t>
    </rPh>
    <rPh sb="2" eb="3">
      <t>ケイ</t>
    </rPh>
    <phoneticPr fontId="2"/>
  </si>
  <si>
    <t>エメルソン</t>
    <phoneticPr fontId="2"/>
  </si>
  <si>
    <t>山瀬</t>
    <rPh sb="0" eb="2">
      <t>ヤマセ</t>
    </rPh>
    <phoneticPr fontId="2"/>
  </si>
  <si>
    <t>坪井</t>
    <rPh sb="0" eb="2">
      <t>ツボイ</t>
    </rPh>
    <phoneticPr fontId="2"/>
  </si>
  <si>
    <t>ゼリッチ</t>
    <phoneticPr fontId="2"/>
  </si>
  <si>
    <t>長谷部</t>
    <rPh sb="0" eb="3">
      <t>ハセベ</t>
    </rPh>
    <phoneticPr fontId="2"/>
  </si>
  <si>
    <t>平川</t>
    <rPh sb="0" eb="2">
      <t>ヒラカワ</t>
    </rPh>
    <phoneticPr fontId="2"/>
  </si>
  <si>
    <t>千島</t>
    <phoneticPr fontId="2"/>
  </si>
  <si>
    <t>永井</t>
    <phoneticPr fontId="2"/>
  </si>
  <si>
    <t>アレックス</t>
    <phoneticPr fontId="2"/>
  </si>
  <si>
    <t>闘莉王</t>
    <rPh sb="0" eb="3">
      <t>ツリオ</t>
    </rPh>
    <phoneticPr fontId="2"/>
  </si>
  <si>
    <t>ネネ</t>
    <phoneticPr fontId="2"/>
  </si>
  <si>
    <t>酒井</t>
    <rPh sb="0" eb="2">
      <t>サカイ</t>
    </rPh>
    <phoneticPr fontId="2"/>
  </si>
  <si>
    <t>堀之内</t>
    <rPh sb="0" eb="3">
      <t>ホリノウチ</t>
    </rPh>
    <phoneticPr fontId="2"/>
  </si>
  <si>
    <t>横山</t>
    <rPh sb="0" eb="2">
      <t>ヨコヤマ</t>
    </rPh>
    <phoneticPr fontId="2"/>
  </si>
  <si>
    <t>ポンテ</t>
    <phoneticPr fontId="2"/>
  </si>
  <si>
    <t>マリッチ</t>
    <phoneticPr fontId="2"/>
  </si>
  <si>
    <t>小野</t>
    <rPh sb="0" eb="2">
      <t>オノ</t>
    </rPh>
    <phoneticPr fontId="2"/>
  </si>
  <si>
    <t>点</t>
    <rPh sb="0" eb="1">
      <t>テン</t>
    </rPh>
    <phoneticPr fontId="2"/>
  </si>
  <si>
    <t>得</t>
  </si>
  <si>
    <t>相馬</t>
    <rPh sb="0" eb="2">
      <t>ソウマ</t>
    </rPh>
    <phoneticPr fontId="2"/>
  </si>
  <si>
    <t>セル</t>
    <phoneticPr fontId="2"/>
  </si>
  <si>
    <t>ワシントン</t>
    <phoneticPr fontId="2"/>
  </si>
  <si>
    <t>阿部勇</t>
    <rPh sb="0" eb="2">
      <t>アベ</t>
    </rPh>
    <rPh sb="2" eb="3">
      <t>ユウ</t>
    </rPh>
    <phoneticPr fontId="2"/>
  </si>
  <si>
    <t>細貝</t>
    <rPh sb="0" eb="2">
      <t>ホソガイ</t>
    </rPh>
    <phoneticPr fontId="2"/>
  </si>
  <si>
    <t>高原</t>
    <rPh sb="0" eb="2">
      <t>タカハラ</t>
    </rPh>
    <phoneticPr fontId="2"/>
  </si>
  <si>
    <t>梅崎</t>
    <rPh sb="0" eb="1">
      <t>ウメ</t>
    </rPh>
    <rPh sb="1" eb="2">
      <t>サキ</t>
    </rPh>
    <phoneticPr fontId="2"/>
  </si>
  <si>
    <t>エジミウソン</t>
    <phoneticPr fontId="2"/>
  </si>
  <si>
    <t>原口</t>
    <rPh sb="0" eb="2">
      <t>ハラグチ</t>
    </rPh>
    <phoneticPr fontId="2"/>
  </si>
  <si>
    <t>山田直</t>
    <rPh sb="0" eb="2">
      <t>ヤマダ</t>
    </rPh>
    <rPh sb="2" eb="3">
      <t>ナオ</t>
    </rPh>
    <phoneticPr fontId="2"/>
  </si>
  <si>
    <t>高橋峻</t>
    <rPh sb="0" eb="2">
      <t>タカハシ</t>
    </rPh>
    <rPh sb="2" eb="3">
      <t>シュン</t>
    </rPh>
    <phoneticPr fontId="2"/>
  </si>
  <si>
    <t>西澤</t>
    <rPh sb="0" eb="2">
      <t>ニシザワ</t>
    </rPh>
    <phoneticPr fontId="2"/>
  </si>
  <si>
    <t>■</t>
    <phoneticPr fontId="2"/>
  </si>
  <si>
    <t>■</t>
    <phoneticPr fontId="2"/>
  </si>
  <si>
    <t>■</t>
    <phoneticPr fontId="2"/>
  </si>
  <si>
    <t>[青]国内リーグ　[緑]国内カップ　[赤]国際</t>
    <rPh sb="1" eb="2">
      <t>アオ</t>
    </rPh>
    <rPh sb="3" eb="5">
      <t>コクナイ</t>
    </rPh>
    <rPh sb="10" eb="11">
      <t>ミドリ</t>
    </rPh>
    <rPh sb="19" eb="20">
      <t>アカ</t>
    </rPh>
    <rPh sb="21" eb="23">
      <t>コクサイ</t>
    </rPh>
    <phoneticPr fontId="2"/>
  </si>
  <si>
    <t>★</t>
    <phoneticPr fontId="2"/>
  </si>
  <si>
    <t>●</t>
    <phoneticPr fontId="2"/>
  </si>
  <si>
    <t>（決勝点）</t>
    <rPh sb="1" eb="3">
      <t>ケッショウ</t>
    </rPh>
    <rPh sb="3" eb="4">
      <t>テン</t>
    </rPh>
    <phoneticPr fontId="2"/>
  </si>
  <si>
    <t>（B+C）</t>
    <phoneticPr fontId="2"/>
  </si>
  <si>
    <t>エジミウソン</t>
    <phoneticPr fontId="2"/>
  </si>
  <si>
    <t>柏木</t>
    <rPh sb="0" eb="2">
      <t>カシワギ</t>
    </rPh>
    <phoneticPr fontId="2"/>
  </si>
  <si>
    <t>サヌ</t>
    <phoneticPr fontId="2"/>
  </si>
  <si>
    <t>宇賀神</t>
    <rPh sb="0" eb="3">
      <t>ウガジン</t>
    </rPh>
    <phoneticPr fontId="2"/>
  </si>
  <si>
    <t>スピラノビッチ</t>
    <phoneticPr fontId="2"/>
  </si>
  <si>
    <t>高崎</t>
    <rPh sb="0" eb="2">
      <t>タカサキ</t>
    </rPh>
    <phoneticPr fontId="2"/>
  </si>
  <si>
    <t>対試合数</t>
    <rPh sb="0" eb="1">
      <t>タイ</t>
    </rPh>
    <rPh sb="1" eb="3">
      <t>シアイ</t>
    </rPh>
    <rPh sb="3" eb="4">
      <t>スウ</t>
    </rPh>
    <phoneticPr fontId="2"/>
  </si>
  <si>
    <t>92年（集計対象＝9試合）</t>
    <rPh sb="2" eb="3">
      <t>ネン</t>
    </rPh>
    <rPh sb="4" eb="6">
      <t>シュウケイ</t>
    </rPh>
    <rPh sb="6" eb="8">
      <t>タイショウ</t>
    </rPh>
    <rPh sb="10" eb="12">
      <t>シアイ</t>
    </rPh>
    <phoneticPr fontId="2"/>
  </si>
  <si>
    <t>93年(集計対象＝41試合）</t>
    <rPh sb="2" eb="3">
      <t>ネン</t>
    </rPh>
    <rPh sb="11" eb="13">
      <t>シアイ</t>
    </rPh>
    <phoneticPr fontId="2"/>
  </si>
  <si>
    <t>94年(集計対象＝46試合）</t>
    <rPh sb="2" eb="3">
      <t>ネン</t>
    </rPh>
    <rPh sb="11" eb="13">
      <t>シアイ</t>
    </rPh>
    <phoneticPr fontId="2"/>
  </si>
  <si>
    <t>95年（集計対象＝52試合）</t>
    <rPh sb="2" eb="3">
      <t>ネン</t>
    </rPh>
    <rPh sb="11" eb="13">
      <t>シアイ</t>
    </rPh>
    <phoneticPr fontId="2"/>
  </si>
  <si>
    <t>96年（集計対象＝44試合）</t>
    <rPh sb="2" eb="3">
      <t>ネン</t>
    </rPh>
    <rPh sb="11" eb="13">
      <t>シアイ</t>
    </rPh>
    <phoneticPr fontId="2"/>
  </si>
  <si>
    <t>97年（集計対象＝40試合）</t>
    <rPh sb="2" eb="3">
      <t>ネン</t>
    </rPh>
    <rPh sb="11" eb="13">
      <t>シアイ</t>
    </rPh>
    <phoneticPr fontId="2"/>
  </si>
  <si>
    <t>98年（集計対象＝38試合）</t>
    <rPh sb="2" eb="3">
      <t>ネン</t>
    </rPh>
    <rPh sb="11" eb="13">
      <t>シアイ</t>
    </rPh>
    <phoneticPr fontId="2"/>
  </si>
  <si>
    <t>99年（集計対象＝34試合）</t>
    <rPh sb="2" eb="3">
      <t>ネン</t>
    </rPh>
    <rPh sb="11" eb="13">
      <t>シアイ</t>
    </rPh>
    <phoneticPr fontId="2"/>
  </si>
  <si>
    <t>00年（集計対象＝42試合）</t>
    <rPh sb="2" eb="3">
      <t>ネン</t>
    </rPh>
    <rPh sb="11" eb="13">
      <t>シアイ</t>
    </rPh>
    <phoneticPr fontId="2"/>
  </si>
  <si>
    <t>01年（集計対象＝36試合）</t>
    <rPh sb="2" eb="3">
      <t>ネン</t>
    </rPh>
    <rPh sb="11" eb="13">
      <t>シアイ</t>
    </rPh>
    <phoneticPr fontId="2"/>
  </si>
  <si>
    <t>02年（集計対象＝39試合）</t>
    <rPh sb="2" eb="3">
      <t>ネン</t>
    </rPh>
    <rPh sb="11" eb="13">
      <t>シアイ</t>
    </rPh>
    <phoneticPr fontId="2"/>
  </si>
  <si>
    <t>03年（集計対象＝41試合）</t>
    <rPh sb="2" eb="3">
      <t>ネン</t>
    </rPh>
    <rPh sb="11" eb="13">
      <t>シアイ</t>
    </rPh>
    <phoneticPr fontId="2"/>
  </si>
  <si>
    <t>04年（集計対象＝45試合/この年から天皇杯を対象に追加）</t>
    <rPh sb="2" eb="3">
      <t>ネン</t>
    </rPh>
    <rPh sb="4" eb="6">
      <t>シュウケイ</t>
    </rPh>
    <rPh sb="6" eb="8">
      <t>タイショウ</t>
    </rPh>
    <rPh sb="11" eb="13">
      <t>シアイ</t>
    </rPh>
    <rPh sb="16" eb="17">
      <t>トシ</t>
    </rPh>
    <rPh sb="19" eb="21">
      <t>テンノウ</t>
    </rPh>
    <rPh sb="21" eb="22">
      <t>ハイ</t>
    </rPh>
    <rPh sb="23" eb="25">
      <t>タイショウ</t>
    </rPh>
    <rPh sb="26" eb="28">
      <t>ツイカ</t>
    </rPh>
    <phoneticPr fontId="2"/>
  </si>
  <si>
    <t>05年（集計対象＝49試合）</t>
    <rPh sb="2" eb="3">
      <t>ネン</t>
    </rPh>
    <rPh sb="4" eb="6">
      <t>シュウケイ</t>
    </rPh>
    <rPh sb="6" eb="8">
      <t>タイショウ</t>
    </rPh>
    <rPh sb="11" eb="13">
      <t>シアイ</t>
    </rPh>
    <phoneticPr fontId="2"/>
  </si>
  <si>
    <t>06年（集計対象＝47試合）</t>
    <rPh sb="2" eb="3">
      <t>ネン</t>
    </rPh>
    <rPh sb="4" eb="6">
      <t>シュウケイ</t>
    </rPh>
    <rPh sb="6" eb="8">
      <t>タイショウ</t>
    </rPh>
    <rPh sb="11" eb="13">
      <t>シアイ</t>
    </rPh>
    <phoneticPr fontId="2"/>
  </si>
  <si>
    <t>07年（集計対象＝55試合）</t>
    <rPh sb="2" eb="3">
      <t>ネン</t>
    </rPh>
    <rPh sb="4" eb="6">
      <t>シュウケイ</t>
    </rPh>
    <rPh sb="6" eb="8">
      <t>タイショウ</t>
    </rPh>
    <rPh sb="11" eb="13">
      <t>シアイ</t>
    </rPh>
    <phoneticPr fontId="2"/>
  </si>
  <si>
    <t>08年（集計対象＝46試合）</t>
    <rPh sb="2" eb="3">
      <t>ネン</t>
    </rPh>
    <rPh sb="4" eb="6">
      <t>シュウケイ</t>
    </rPh>
    <rPh sb="6" eb="8">
      <t>タイショウ</t>
    </rPh>
    <rPh sb="11" eb="13">
      <t>シアイ</t>
    </rPh>
    <phoneticPr fontId="2"/>
  </si>
  <si>
    <t>09年（集計対象＝43試合）</t>
    <rPh sb="2" eb="3">
      <t>ネン</t>
    </rPh>
    <rPh sb="4" eb="6">
      <t>シュウケイ</t>
    </rPh>
    <rPh sb="6" eb="8">
      <t>タイショウ</t>
    </rPh>
    <rPh sb="11" eb="13">
      <t>シアイ</t>
    </rPh>
    <phoneticPr fontId="2"/>
  </si>
  <si>
    <r>
      <t>10年（集計対象＝</t>
    </r>
    <r>
      <rPr>
        <sz val="11"/>
        <color theme="0"/>
        <rFont val="ＭＳ Ｐゴシック"/>
        <family val="2"/>
        <charset val="128"/>
        <scheme val="minor"/>
      </rPr>
      <t>44試合）</t>
    </r>
    <rPh sb="2" eb="3">
      <t>ネン</t>
    </rPh>
    <rPh sb="4" eb="6">
      <t>シュウケイ</t>
    </rPh>
    <rPh sb="6" eb="8">
      <t>タイショウ</t>
    </rPh>
    <rPh sb="11" eb="13">
      <t>シアイ</t>
    </rPh>
    <phoneticPr fontId="2"/>
  </si>
  <si>
    <t>★</t>
    <phoneticPr fontId="2"/>
  </si>
  <si>
    <t>←タイトル獲得試合</t>
    <rPh sb="5" eb="7">
      <t>カクトク</t>
    </rPh>
    <rPh sb="7" eb="9">
      <t>シアイ</t>
    </rPh>
    <phoneticPr fontId="2"/>
  </si>
</sst>
</file>

<file path=xl/styles.xml><?xml version="1.0" encoding="utf-8"?>
<styleSheet xmlns="http://schemas.openxmlformats.org/spreadsheetml/2006/main">
  <fonts count="15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rgb="FF00B050"/>
      <name val="ＭＳ Ｐゴシック"/>
      <family val="2"/>
      <charset val="128"/>
      <scheme val="minor"/>
    </font>
    <font>
      <sz val="11"/>
      <color rgb="FF0000FF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66CCFF"/>
      <name val="ＭＳ Ｐゴシック"/>
      <family val="2"/>
      <charset val="128"/>
      <scheme val="minor"/>
    </font>
    <font>
      <sz val="11"/>
      <color rgb="FF99FF99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FF99CC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CC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9" fontId="9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9" fontId="0" fillId="0" borderId="0" xfId="1" applyFont="1" applyAlignment="1">
      <alignment vertical="center"/>
    </xf>
    <xf numFmtId="0" fontId="0" fillId="0" borderId="0" xfId="0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0" fillId="3" borderId="0" xfId="0" applyFill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0" fillId="6" borderId="0" xfId="0" applyFill="1" applyAlignment="1">
      <alignment vertical="center"/>
    </xf>
    <xf numFmtId="0" fontId="0" fillId="4" borderId="0" xfId="0" applyFill="1" applyAlignment="1">
      <alignment vertical="center"/>
    </xf>
    <xf numFmtId="0" fontId="0" fillId="7" borderId="0" xfId="0" applyFill="1" applyAlignment="1">
      <alignment vertical="center"/>
    </xf>
    <xf numFmtId="0" fontId="0" fillId="8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>
      <alignment vertical="center"/>
    </xf>
    <xf numFmtId="9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8" fillId="0" borderId="0" xfId="0" applyFont="1">
      <alignment vertical="center"/>
    </xf>
    <xf numFmtId="0" fontId="1" fillId="2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9" fontId="0" fillId="0" borderId="0" xfId="1" applyFont="1" applyAlignment="1">
      <alignment vertical="center"/>
    </xf>
    <xf numFmtId="0" fontId="8" fillId="0" borderId="0" xfId="0" applyFont="1">
      <alignment vertical="center"/>
    </xf>
    <xf numFmtId="0" fontId="0" fillId="0" borderId="0" xfId="0" applyAlignment="1">
      <alignment horizontal="center" vertical="center"/>
    </xf>
    <xf numFmtId="9" fontId="0" fillId="0" borderId="0" xfId="1" applyFont="1" applyAlignment="1">
      <alignment vertical="center"/>
    </xf>
    <xf numFmtId="0" fontId="7" fillId="0" borderId="0" xfId="0" applyFo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>
      <alignment vertical="center"/>
    </xf>
    <xf numFmtId="0" fontId="11" fillId="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0" borderId="0" xfId="1" applyFont="1" applyAlignment="1">
      <alignment vertical="center"/>
    </xf>
    <xf numFmtId="0" fontId="8" fillId="0" borderId="0" xfId="0" applyFont="1">
      <alignment vertical="center"/>
    </xf>
    <xf numFmtId="0" fontId="0" fillId="0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7" fillId="0" borderId="0" xfId="0" applyFont="1">
      <alignment vertical="center"/>
    </xf>
  </cellXfs>
  <cellStyles count="2">
    <cellStyle name="パーセント" xfId="1" builtinId="5"/>
    <cellStyle name="標準" xfId="0" builtinId="0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9900"/>
      <color rgb="FFCCCCFF"/>
      <color rgb="FF66CCFF"/>
      <color rgb="FFFFCCCC"/>
      <color rgb="FFFFCC00"/>
      <color rgb="FFFFFF00"/>
      <color rgb="FFFF99CC"/>
      <color rgb="FFFFCC66"/>
      <color rgb="FF006600"/>
      <color rgb="FF99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363"/>
  <sheetViews>
    <sheetView tabSelected="1" zoomScale="75" zoomScaleNormal="75" workbookViewId="0">
      <pane ySplit="2" topLeftCell="A3" activePane="bottomLeft" state="frozen"/>
      <selection pane="bottomLeft"/>
    </sheetView>
  </sheetViews>
  <sheetFormatPr defaultRowHeight="13.5"/>
  <cols>
    <col min="1" max="1" width="14.125" bestFit="1" customWidth="1"/>
    <col min="2" max="2" width="3.375" style="4" bestFit="1" customWidth="1"/>
    <col min="3" max="6" width="3.375" style="4" customWidth="1"/>
    <col min="7" max="7" width="3.375" style="4" bestFit="1" customWidth="1"/>
    <col min="8" max="11" width="3.375" style="4" customWidth="1"/>
    <col min="12" max="16" width="3.375" style="4" bestFit="1" customWidth="1"/>
    <col min="17" max="21" width="3.375" style="4" customWidth="1"/>
    <col min="22" max="26" width="3.375" style="4" bestFit="1" customWidth="1"/>
    <col min="27" max="31" width="3.375" style="4" customWidth="1"/>
    <col min="32" max="33" width="3.375" style="4" bestFit="1" customWidth="1"/>
    <col min="34" max="41" width="3.375" style="4" customWidth="1"/>
    <col min="42" max="42" width="4" style="4" bestFit="1" customWidth="1"/>
    <col min="43" max="43" width="3.75" style="4" customWidth="1"/>
    <col min="44" max="44" width="8.125" style="8" bestFit="1" customWidth="1"/>
    <col min="45" max="45" width="3.75" style="4" customWidth="1"/>
    <col min="46" max="46" width="8.125" style="8" bestFit="1" customWidth="1"/>
    <col min="47" max="47" width="3.75" style="4" bestFit="1" customWidth="1"/>
    <col min="48" max="48" width="5.5" style="8" bestFit="1" customWidth="1"/>
    <col min="49" max="49" width="3.75" style="4" bestFit="1" customWidth="1"/>
    <col min="50" max="50" width="5.5" style="8" bestFit="1" customWidth="1"/>
    <col min="51" max="51" width="3.625" style="4" bestFit="1" customWidth="1"/>
    <col min="52" max="52" width="5.5" bestFit="1" customWidth="1"/>
    <col min="53" max="53" width="3.625" style="4" bestFit="1" customWidth="1"/>
    <col min="54" max="54" width="5.5" bestFit="1" customWidth="1"/>
  </cols>
  <sheetData>
    <row r="1" spans="1:55">
      <c r="A1" t="s">
        <v>116</v>
      </c>
      <c r="I1" s="22"/>
      <c r="J1" s="8" t="s">
        <v>148</v>
      </c>
      <c r="AP1" s="4" t="s">
        <v>100</v>
      </c>
      <c r="AS1" s="50" t="s">
        <v>54</v>
      </c>
      <c r="AT1" s="50"/>
      <c r="AU1" s="50" t="s">
        <v>53</v>
      </c>
      <c r="AV1" s="50"/>
      <c r="BA1" s="50" t="s">
        <v>52</v>
      </c>
      <c r="BB1" s="50"/>
    </row>
    <row r="2" spans="1:55" s="14" customFormat="1">
      <c r="B2" s="27" t="s">
        <v>32</v>
      </c>
      <c r="C2" s="27"/>
      <c r="D2" s="27"/>
      <c r="E2" s="27"/>
      <c r="F2" s="27"/>
      <c r="G2" s="29" t="s">
        <v>33</v>
      </c>
      <c r="H2" s="29"/>
      <c r="I2" s="29"/>
      <c r="J2" s="29"/>
      <c r="K2" s="29"/>
      <c r="L2" s="17" t="s">
        <v>34</v>
      </c>
      <c r="M2" s="17"/>
      <c r="N2" s="17"/>
      <c r="O2" s="17"/>
      <c r="P2" s="17"/>
      <c r="Q2" s="17"/>
      <c r="R2" s="17"/>
      <c r="S2" s="17"/>
      <c r="T2" s="17"/>
      <c r="U2" s="17"/>
      <c r="V2" s="28" t="s">
        <v>35</v>
      </c>
      <c r="W2" s="28"/>
      <c r="X2" s="28"/>
      <c r="Y2" s="28"/>
      <c r="Z2" s="28"/>
      <c r="AA2" s="28"/>
      <c r="AB2" s="28"/>
      <c r="AC2" s="28"/>
      <c r="AD2" s="28"/>
      <c r="AE2" s="28"/>
      <c r="AF2" s="30" t="s">
        <v>36</v>
      </c>
      <c r="AG2" s="30"/>
      <c r="AH2" s="30"/>
      <c r="AI2" s="30"/>
      <c r="AJ2" s="30"/>
      <c r="AK2" s="30"/>
      <c r="AL2" s="30"/>
      <c r="AM2" s="30"/>
      <c r="AN2" s="30"/>
      <c r="AO2" s="30"/>
      <c r="AP2" s="11" t="s">
        <v>99</v>
      </c>
      <c r="AQ2" s="57" t="s">
        <v>32</v>
      </c>
      <c r="AR2" s="57"/>
      <c r="AS2" s="58" t="s">
        <v>33</v>
      </c>
      <c r="AT2" s="58"/>
      <c r="AU2" s="54" t="s">
        <v>34</v>
      </c>
      <c r="AV2" s="54"/>
      <c r="AW2" s="55" t="s">
        <v>35</v>
      </c>
      <c r="AX2" s="55"/>
      <c r="AY2" s="56" t="s">
        <v>119</v>
      </c>
      <c r="AZ2" s="56"/>
      <c r="BA2" s="53" t="s">
        <v>120</v>
      </c>
      <c r="BB2" s="53"/>
      <c r="BC2" s="36" t="s">
        <v>127</v>
      </c>
    </row>
    <row r="3" spans="1:55">
      <c r="A3" s="38" t="s">
        <v>128</v>
      </c>
      <c r="B3" s="38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2"/>
      <c r="AS3" s="31"/>
      <c r="AT3" s="32"/>
      <c r="AU3" s="31"/>
      <c r="AV3" s="32"/>
      <c r="AW3" s="31"/>
      <c r="AX3" s="32"/>
      <c r="AY3" s="31"/>
      <c r="AZ3" s="33"/>
      <c r="BA3" s="31"/>
      <c r="BB3" s="33"/>
      <c r="BC3" s="33"/>
    </row>
    <row r="4" spans="1:55">
      <c r="A4" s="41" t="s">
        <v>0</v>
      </c>
      <c r="B4" s="5"/>
      <c r="C4" s="5"/>
      <c r="D4" s="5"/>
      <c r="E4" s="5"/>
      <c r="F4" s="5"/>
      <c r="G4" s="6" t="s">
        <v>5</v>
      </c>
      <c r="H4" s="5"/>
      <c r="I4" s="5"/>
      <c r="J4" s="5"/>
      <c r="K4" s="5"/>
      <c r="L4" s="6" t="s">
        <v>2</v>
      </c>
      <c r="M4" s="6" t="s">
        <v>2</v>
      </c>
      <c r="N4" s="6" t="s">
        <v>2</v>
      </c>
      <c r="O4" s="6" t="s">
        <v>2</v>
      </c>
      <c r="P4" s="6" t="s">
        <v>2</v>
      </c>
      <c r="Q4" s="6"/>
      <c r="R4" s="6"/>
      <c r="S4" s="6"/>
      <c r="T4" s="6"/>
      <c r="U4" s="6"/>
      <c r="V4" s="5"/>
      <c r="W4" s="5"/>
      <c r="X4" s="5"/>
      <c r="Y4" s="5"/>
      <c r="Z4" s="5"/>
      <c r="AA4" s="5"/>
      <c r="AB4" s="5"/>
      <c r="AC4" s="5"/>
      <c r="AD4" s="5"/>
      <c r="AE4" s="5"/>
      <c r="AF4" s="6" t="s">
        <v>6</v>
      </c>
      <c r="AG4" s="6" t="s">
        <v>6</v>
      </c>
      <c r="AH4" s="5"/>
      <c r="AI4" s="5"/>
      <c r="AJ4" s="5"/>
      <c r="AK4" s="5"/>
      <c r="AL4" s="5"/>
      <c r="AM4" s="5"/>
      <c r="AN4" s="5"/>
      <c r="AO4" s="5"/>
      <c r="AP4" s="4">
        <f t="shared" ref="AP4:AP9" si="0">COUNTA(B4:AE4)</f>
        <v>6</v>
      </c>
      <c r="AQ4" s="49">
        <f t="shared" ref="AQ4:AQ9" si="1">COUNTA(B4:F4)</f>
        <v>0</v>
      </c>
      <c r="AR4" s="13">
        <f t="shared" ref="AR4:AR9" si="2">AQ4/$AP4</f>
        <v>0</v>
      </c>
      <c r="AS4" s="4">
        <f t="shared" ref="AS4:AS9" si="3">COUNTA(G4:K4)</f>
        <v>1</v>
      </c>
      <c r="AT4" s="13">
        <f t="shared" ref="AT4:AT9" si="4">AS4/$AP4</f>
        <v>0.16666666666666666</v>
      </c>
      <c r="AU4" s="49">
        <f t="shared" ref="AU4:AU9" si="5">COUNTA(L4:U4)</f>
        <v>5</v>
      </c>
      <c r="AV4" s="13">
        <f t="shared" ref="AV4:AV9" si="6">AU4/$AP4</f>
        <v>0.83333333333333337</v>
      </c>
      <c r="AW4" s="49">
        <f t="shared" ref="AW4:AW9" si="7">COUNTA(V4:AE4)</f>
        <v>0</v>
      </c>
      <c r="AX4" s="13">
        <f t="shared" ref="AX4:AX9" si="8">AW4/$AP4</f>
        <v>0</v>
      </c>
      <c r="AY4" s="49">
        <f t="shared" ref="AY4:AY9" si="9">COUNTA(AF4:AO4)</f>
        <v>2</v>
      </c>
      <c r="AZ4" s="13">
        <f t="shared" ref="AZ4:AZ9" si="10">AY4/$AP4</f>
        <v>0.33333333333333331</v>
      </c>
      <c r="BA4" s="4">
        <f t="shared" ref="BA4:BA9" si="11">AS4+AU4</f>
        <v>6</v>
      </c>
      <c r="BB4" s="13">
        <f t="shared" ref="BB4:BB9" si="12">BA4/$AP4</f>
        <v>1</v>
      </c>
      <c r="BC4" s="34">
        <f t="shared" ref="BC4:BC9" si="13">BA4/9</f>
        <v>0.66666666666666663</v>
      </c>
    </row>
    <row r="5" spans="1:55" s="1" customFormat="1">
      <c r="A5" s="44" t="s">
        <v>3</v>
      </c>
      <c r="B5" s="9"/>
      <c r="C5" s="9"/>
      <c r="D5" s="9"/>
      <c r="E5" s="9"/>
      <c r="F5" s="9"/>
      <c r="G5" s="10" t="s">
        <v>5</v>
      </c>
      <c r="H5" s="10" t="s">
        <v>5</v>
      </c>
      <c r="I5" s="9"/>
      <c r="J5" s="9"/>
      <c r="K5" s="9"/>
      <c r="L5" s="10" t="s">
        <v>2</v>
      </c>
      <c r="M5" s="10" t="s">
        <v>2</v>
      </c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10" t="s">
        <v>6</v>
      </c>
      <c r="AG5" s="9"/>
      <c r="AH5" s="9"/>
      <c r="AI5" s="9"/>
      <c r="AJ5" s="9"/>
      <c r="AK5" s="9"/>
      <c r="AL5" s="5"/>
      <c r="AM5" s="5"/>
      <c r="AN5" s="5"/>
      <c r="AO5" s="5"/>
      <c r="AP5" s="4">
        <f t="shared" si="0"/>
        <v>4</v>
      </c>
      <c r="AQ5" s="49">
        <f t="shared" si="1"/>
        <v>0</v>
      </c>
      <c r="AR5" s="13">
        <f t="shared" si="2"/>
        <v>0</v>
      </c>
      <c r="AS5" s="4">
        <f t="shared" si="3"/>
        <v>2</v>
      </c>
      <c r="AT5" s="13">
        <f t="shared" si="4"/>
        <v>0.5</v>
      </c>
      <c r="AU5" s="49">
        <f t="shared" si="5"/>
        <v>2</v>
      </c>
      <c r="AV5" s="13">
        <f t="shared" si="6"/>
        <v>0.5</v>
      </c>
      <c r="AW5" s="49">
        <f t="shared" si="7"/>
        <v>0</v>
      </c>
      <c r="AX5" s="13">
        <f t="shared" si="8"/>
        <v>0</v>
      </c>
      <c r="AY5" s="49">
        <f t="shared" si="9"/>
        <v>1</v>
      </c>
      <c r="AZ5" s="13">
        <f t="shared" si="10"/>
        <v>0.25</v>
      </c>
      <c r="BA5" s="4">
        <f t="shared" si="11"/>
        <v>4</v>
      </c>
      <c r="BB5" s="13">
        <f t="shared" si="12"/>
        <v>1</v>
      </c>
      <c r="BC5" s="43">
        <f t="shared" si="13"/>
        <v>0.44444444444444442</v>
      </c>
    </row>
    <row r="6" spans="1:55">
      <c r="A6" t="s">
        <v>7</v>
      </c>
      <c r="B6" s="9"/>
      <c r="C6" s="9"/>
      <c r="D6" s="9"/>
      <c r="E6" s="9"/>
      <c r="F6" s="9"/>
      <c r="G6" s="9"/>
      <c r="H6" s="9"/>
      <c r="I6" s="9"/>
      <c r="J6" s="9"/>
      <c r="K6" s="9"/>
      <c r="L6" s="10" t="s">
        <v>2</v>
      </c>
      <c r="M6" s="10" t="s">
        <v>2</v>
      </c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10" t="s">
        <v>6</v>
      </c>
      <c r="AG6" s="10" t="s">
        <v>6</v>
      </c>
      <c r="AH6" s="9"/>
      <c r="AI6" s="9"/>
      <c r="AJ6" s="9"/>
      <c r="AK6" s="9"/>
      <c r="AL6" s="5"/>
      <c r="AM6" s="5"/>
      <c r="AN6" s="5"/>
      <c r="AO6" s="5"/>
      <c r="AP6" s="4">
        <f t="shared" si="0"/>
        <v>2</v>
      </c>
      <c r="AQ6" s="49">
        <f t="shared" si="1"/>
        <v>0</v>
      </c>
      <c r="AR6" s="13">
        <f t="shared" si="2"/>
        <v>0</v>
      </c>
      <c r="AS6" s="4">
        <f t="shared" si="3"/>
        <v>0</v>
      </c>
      <c r="AT6" s="13">
        <f t="shared" si="4"/>
        <v>0</v>
      </c>
      <c r="AU6" s="49">
        <f t="shared" si="5"/>
        <v>2</v>
      </c>
      <c r="AV6" s="13">
        <f t="shared" si="6"/>
        <v>1</v>
      </c>
      <c r="AW6" s="49">
        <f t="shared" si="7"/>
        <v>0</v>
      </c>
      <c r="AX6" s="13">
        <f t="shared" si="8"/>
        <v>0</v>
      </c>
      <c r="AY6" s="49">
        <f t="shared" si="9"/>
        <v>2</v>
      </c>
      <c r="AZ6" s="13">
        <f t="shared" si="10"/>
        <v>1</v>
      </c>
      <c r="BA6" s="4">
        <f t="shared" si="11"/>
        <v>2</v>
      </c>
      <c r="BB6" s="13">
        <f t="shared" si="12"/>
        <v>1</v>
      </c>
      <c r="BC6" s="43">
        <f t="shared" si="13"/>
        <v>0.22222222222222221</v>
      </c>
    </row>
    <row r="7" spans="1:55">
      <c r="A7" t="s">
        <v>4</v>
      </c>
      <c r="B7" s="9"/>
      <c r="C7" s="9"/>
      <c r="D7" s="9"/>
      <c r="E7" s="9"/>
      <c r="F7" s="9"/>
      <c r="G7" s="9"/>
      <c r="H7" s="9"/>
      <c r="I7" s="9"/>
      <c r="J7" s="9"/>
      <c r="K7" s="9"/>
      <c r="L7" s="10" t="s">
        <v>2</v>
      </c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5"/>
      <c r="AM7" s="5"/>
      <c r="AN7" s="5"/>
      <c r="AO7" s="5"/>
      <c r="AP7" s="4">
        <f t="shared" si="0"/>
        <v>1</v>
      </c>
      <c r="AQ7" s="49">
        <f t="shared" si="1"/>
        <v>0</v>
      </c>
      <c r="AR7" s="13">
        <f t="shared" si="2"/>
        <v>0</v>
      </c>
      <c r="AS7" s="4">
        <f t="shared" si="3"/>
        <v>0</v>
      </c>
      <c r="AT7" s="13">
        <f t="shared" si="4"/>
        <v>0</v>
      </c>
      <c r="AU7" s="49">
        <f t="shared" si="5"/>
        <v>1</v>
      </c>
      <c r="AV7" s="13">
        <f t="shared" si="6"/>
        <v>1</v>
      </c>
      <c r="AW7" s="49">
        <f t="shared" si="7"/>
        <v>0</v>
      </c>
      <c r="AX7" s="13">
        <f t="shared" si="8"/>
        <v>0</v>
      </c>
      <c r="AY7" s="49">
        <f t="shared" si="9"/>
        <v>0</v>
      </c>
      <c r="AZ7" s="13">
        <f t="shared" si="10"/>
        <v>0</v>
      </c>
      <c r="BA7" s="4">
        <f t="shared" si="11"/>
        <v>1</v>
      </c>
      <c r="BB7" s="13">
        <f t="shared" si="12"/>
        <v>1</v>
      </c>
      <c r="BC7" s="43">
        <f t="shared" si="13"/>
        <v>0.1111111111111111</v>
      </c>
    </row>
    <row r="8" spans="1:55">
      <c r="A8" t="s">
        <v>1</v>
      </c>
      <c r="B8" s="9"/>
      <c r="C8" s="9"/>
      <c r="D8" s="9"/>
      <c r="E8" s="9"/>
      <c r="F8" s="9"/>
      <c r="G8" s="10" t="s">
        <v>5</v>
      </c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5"/>
      <c r="AM8" s="5"/>
      <c r="AN8" s="5"/>
      <c r="AO8" s="5"/>
      <c r="AP8" s="4">
        <f t="shared" si="0"/>
        <v>1</v>
      </c>
      <c r="AQ8" s="49">
        <f t="shared" si="1"/>
        <v>0</v>
      </c>
      <c r="AR8" s="13">
        <f t="shared" si="2"/>
        <v>0</v>
      </c>
      <c r="AS8" s="4">
        <f t="shared" si="3"/>
        <v>1</v>
      </c>
      <c r="AT8" s="13">
        <f t="shared" si="4"/>
        <v>1</v>
      </c>
      <c r="AU8" s="49">
        <f t="shared" si="5"/>
        <v>0</v>
      </c>
      <c r="AV8" s="13">
        <f t="shared" si="6"/>
        <v>0</v>
      </c>
      <c r="AW8" s="49">
        <f t="shared" si="7"/>
        <v>0</v>
      </c>
      <c r="AX8" s="13">
        <f t="shared" si="8"/>
        <v>0</v>
      </c>
      <c r="AY8" s="49">
        <f t="shared" si="9"/>
        <v>0</v>
      </c>
      <c r="AZ8" s="13">
        <f t="shared" si="10"/>
        <v>0</v>
      </c>
      <c r="BA8" s="4">
        <f t="shared" si="11"/>
        <v>1</v>
      </c>
      <c r="BB8" s="13">
        <f t="shared" si="12"/>
        <v>1</v>
      </c>
      <c r="BC8" s="43">
        <f t="shared" si="13"/>
        <v>0.1111111111111111</v>
      </c>
    </row>
    <row r="9" spans="1:55">
      <c r="A9" t="s">
        <v>8</v>
      </c>
      <c r="B9" s="9"/>
      <c r="C9" s="9"/>
      <c r="D9" s="9"/>
      <c r="E9" s="9"/>
      <c r="F9" s="9"/>
      <c r="G9" s="10" t="s">
        <v>5</v>
      </c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5"/>
      <c r="AM9" s="5"/>
      <c r="AN9" s="5"/>
      <c r="AO9" s="5"/>
      <c r="AP9" s="4">
        <f t="shared" si="0"/>
        <v>1</v>
      </c>
      <c r="AQ9" s="49">
        <f t="shared" si="1"/>
        <v>0</v>
      </c>
      <c r="AR9" s="13">
        <f t="shared" si="2"/>
        <v>0</v>
      </c>
      <c r="AS9" s="4">
        <f t="shared" si="3"/>
        <v>1</v>
      </c>
      <c r="AT9" s="13">
        <f t="shared" si="4"/>
        <v>1</v>
      </c>
      <c r="AU9" s="49">
        <f t="shared" si="5"/>
        <v>0</v>
      </c>
      <c r="AV9" s="13">
        <f t="shared" si="6"/>
        <v>0</v>
      </c>
      <c r="AW9" s="49">
        <f t="shared" si="7"/>
        <v>0</v>
      </c>
      <c r="AX9" s="13">
        <f t="shared" si="8"/>
        <v>0</v>
      </c>
      <c r="AY9" s="49">
        <f t="shared" si="9"/>
        <v>0</v>
      </c>
      <c r="AZ9" s="13">
        <f t="shared" si="10"/>
        <v>0</v>
      </c>
      <c r="BA9" s="4">
        <f t="shared" si="11"/>
        <v>1</v>
      </c>
      <c r="BB9" s="13">
        <f t="shared" si="12"/>
        <v>1</v>
      </c>
      <c r="BC9" s="43">
        <f t="shared" si="13"/>
        <v>0.1111111111111111</v>
      </c>
    </row>
    <row r="10" spans="1:55">
      <c r="A10" s="38" t="s">
        <v>129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2"/>
      <c r="AS10" s="31"/>
      <c r="AT10" s="32"/>
      <c r="AU10" s="31"/>
      <c r="AV10" s="32"/>
      <c r="AW10" s="31"/>
      <c r="AX10" s="32"/>
      <c r="AY10" s="31"/>
      <c r="AZ10" s="33"/>
      <c r="BA10" s="31"/>
      <c r="BB10" s="33"/>
      <c r="BC10" s="33"/>
    </row>
    <row r="11" spans="1:55">
      <c r="A11" s="3" t="s">
        <v>10</v>
      </c>
      <c r="B11" s="15" t="s">
        <v>114</v>
      </c>
      <c r="C11" s="11"/>
      <c r="D11" s="11"/>
      <c r="E11" s="11"/>
      <c r="F11" s="11"/>
      <c r="G11" s="12" t="s">
        <v>5</v>
      </c>
      <c r="H11" s="11"/>
      <c r="I11" s="11"/>
      <c r="J11" s="11"/>
      <c r="K11" s="11"/>
      <c r="L11" s="12" t="s">
        <v>2</v>
      </c>
      <c r="M11" s="12" t="s">
        <v>2</v>
      </c>
      <c r="N11" s="12" t="s">
        <v>2</v>
      </c>
      <c r="O11" s="12" t="s">
        <v>2</v>
      </c>
      <c r="P11" s="11"/>
      <c r="Q11" s="11"/>
      <c r="R11" s="11"/>
      <c r="S11" s="11"/>
      <c r="T11" s="11"/>
      <c r="U11" s="11"/>
      <c r="V11" s="15" t="s">
        <v>2</v>
      </c>
      <c r="W11" s="16" t="s">
        <v>2</v>
      </c>
      <c r="X11" s="11"/>
      <c r="Y11" s="11"/>
      <c r="Z11" s="11"/>
      <c r="AA11" s="11"/>
      <c r="AB11" s="11"/>
      <c r="AC11" s="11"/>
      <c r="AD11" s="11"/>
      <c r="AE11" s="11"/>
      <c r="AF11" s="12" t="s">
        <v>6</v>
      </c>
      <c r="AG11" s="12" t="s">
        <v>6</v>
      </c>
      <c r="AH11" s="12" t="s">
        <v>6</v>
      </c>
      <c r="AI11" s="11"/>
      <c r="AJ11" s="11"/>
      <c r="AK11" s="11"/>
      <c r="AP11" s="4">
        <f t="shared" ref="AP11:AP22" si="14">COUNTA(B11:AE11)</f>
        <v>8</v>
      </c>
      <c r="AQ11" s="49">
        <f t="shared" ref="AQ11:AQ22" si="15">COUNTA(B11:F11)</f>
        <v>1</v>
      </c>
      <c r="AR11" s="13">
        <f t="shared" ref="AR11:AR22" si="16">AQ11/$AP11</f>
        <v>0.125</v>
      </c>
      <c r="AS11" s="4">
        <f t="shared" ref="AS11:AS22" si="17">COUNTA(G11:K11)</f>
        <v>1</v>
      </c>
      <c r="AT11" s="13">
        <f t="shared" ref="AT11:AT22" si="18">AS11/$AP11</f>
        <v>0.125</v>
      </c>
      <c r="AU11" s="49">
        <f t="shared" ref="AU11:AU22" si="19">COUNTA(L11:U11)</f>
        <v>4</v>
      </c>
      <c r="AV11" s="13">
        <f t="shared" ref="AV11:AV22" si="20">AU11/$AP11</f>
        <v>0.5</v>
      </c>
      <c r="AW11" s="49">
        <f t="shared" ref="AW11:AW22" si="21">COUNTA(V11:AE11)</f>
        <v>2</v>
      </c>
      <c r="AX11" s="13">
        <f t="shared" ref="AX11:AX22" si="22">AW11/$AP11</f>
        <v>0.25</v>
      </c>
      <c r="AY11" s="49">
        <f t="shared" ref="AY11:AY22" si="23">COUNTA(AF11:AO11)</f>
        <v>3</v>
      </c>
      <c r="AZ11" s="13">
        <f t="shared" ref="AZ11:AZ22" si="24">AY11/$AP11</f>
        <v>0.375</v>
      </c>
      <c r="BA11" s="4">
        <f t="shared" ref="BA11:BA22" si="25">AS11+AU11</f>
        <v>5</v>
      </c>
      <c r="BB11" s="13">
        <f t="shared" ref="BB11:BB22" si="26">BA11/$AP11</f>
        <v>0.625</v>
      </c>
      <c r="BC11" s="34">
        <f t="shared" ref="BC11:BC22" si="27">BA11/41</f>
        <v>0.12195121951219512</v>
      </c>
    </row>
    <row r="12" spans="1:55">
      <c r="A12" s="44" t="s">
        <v>3</v>
      </c>
      <c r="B12" s="15" t="s">
        <v>114</v>
      </c>
      <c r="C12" s="45"/>
      <c r="D12" s="11"/>
      <c r="E12" s="11"/>
      <c r="F12" s="11"/>
      <c r="G12" s="12" t="s">
        <v>5</v>
      </c>
      <c r="H12" s="12" t="s">
        <v>5</v>
      </c>
      <c r="I12" s="11"/>
      <c r="J12" s="11"/>
      <c r="K12" s="11"/>
      <c r="L12" s="12" t="s">
        <v>2</v>
      </c>
      <c r="M12" s="45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P12" s="4">
        <f t="shared" si="14"/>
        <v>4</v>
      </c>
      <c r="AQ12" s="49">
        <f t="shared" si="15"/>
        <v>1</v>
      </c>
      <c r="AR12" s="13">
        <f t="shared" si="16"/>
        <v>0.25</v>
      </c>
      <c r="AS12" s="4">
        <f t="shared" si="17"/>
        <v>2</v>
      </c>
      <c r="AT12" s="13">
        <f t="shared" si="18"/>
        <v>0.5</v>
      </c>
      <c r="AU12" s="49">
        <f t="shared" si="19"/>
        <v>1</v>
      </c>
      <c r="AV12" s="13">
        <f t="shared" si="20"/>
        <v>0.25</v>
      </c>
      <c r="AW12" s="49">
        <f t="shared" si="21"/>
        <v>0</v>
      </c>
      <c r="AX12" s="13">
        <f t="shared" si="22"/>
        <v>0</v>
      </c>
      <c r="AY12" s="49">
        <f t="shared" si="23"/>
        <v>0</v>
      </c>
      <c r="AZ12" s="13">
        <f t="shared" si="24"/>
        <v>0</v>
      </c>
      <c r="BA12" s="4">
        <f t="shared" si="25"/>
        <v>3</v>
      </c>
      <c r="BB12" s="13">
        <f t="shared" si="26"/>
        <v>0.75</v>
      </c>
      <c r="BC12" s="34">
        <f t="shared" si="27"/>
        <v>7.3170731707317069E-2</v>
      </c>
    </row>
    <row r="13" spans="1:55">
      <c r="A13" t="s">
        <v>1</v>
      </c>
      <c r="B13" s="15" t="s">
        <v>114</v>
      </c>
      <c r="C13" s="15" t="s">
        <v>114</v>
      </c>
      <c r="D13" s="11"/>
      <c r="E13" s="11"/>
      <c r="F13" s="11"/>
      <c r="G13" s="45"/>
      <c r="H13" s="45"/>
      <c r="I13" s="11"/>
      <c r="J13" s="11"/>
      <c r="K13" s="11"/>
      <c r="L13" s="12" t="s">
        <v>2</v>
      </c>
      <c r="M13" s="10" t="s">
        <v>2</v>
      </c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P13" s="4">
        <f t="shared" si="14"/>
        <v>4</v>
      </c>
      <c r="AQ13" s="49">
        <f t="shared" si="15"/>
        <v>2</v>
      </c>
      <c r="AR13" s="13">
        <f t="shared" si="16"/>
        <v>0.5</v>
      </c>
      <c r="AS13" s="4">
        <f t="shared" si="17"/>
        <v>0</v>
      </c>
      <c r="AT13" s="13">
        <f t="shared" si="18"/>
        <v>0</v>
      </c>
      <c r="AU13" s="49">
        <f t="shared" si="19"/>
        <v>2</v>
      </c>
      <c r="AV13" s="13">
        <f t="shared" si="20"/>
        <v>0.5</v>
      </c>
      <c r="AW13" s="49">
        <f t="shared" si="21"/>
        <v>0</v>
      </c>
      <c r="AX13" s="13">
        <f t="shared" si="22"/>
        <v>0</v>
      </c>
      <c r="AY13" s="49">
        <f t="shared" si="23"/>
        <v>0</v>
      </c>
      <c r="AZ13" s="13">
        <f t="shared" si="24"/>
        <v>0</v>
      </c>
      <c r="BA13" s="4">
        <f t="shared" si="25"/>
        <v>2</v>
      </c>
      <c r="BB13" s="13">
        <f t="shared" si="26"/>
        <v>0.5</v>
      </c>
      <c r="BC13" s="34">
        <f t="shared" si="27"/>
        <v>4.878048780487805E-2</v>
      </c>
    </row>
    <row r="14" spans="1:55">
      <c r="A14" t="s">
        <v>0</v>
      </c>
      <c r="B14" s="11"/>
      <c r="C14" s="11"/>
      <c r="D14" s="11"/>
      <c r="E14" s="11"/>
      <c r="F14" s="11"/>
      <c r="G14" s="12" t="s">
        <v>5</v>
      </c>
      <c r="H14" s="11"/>
      <c r="I14" s="11"/>
      <c r="J14" s="11"/>
      <c r="K14" s="11"/>
      <c r="L14" s="12" t="s">
        <v>2</v>
      </c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2" t="s">
        <v>6</v>
      </c>
      <c r="AG14" s="11"/>
      <c r="AH14" s="11"/>
      <c r="AI14" s="11"/>
      <c r="AJ14" s="11"/>
      <c r="AK14" s="11"/>
      <c r="AP14" s="4">
        <f t="shared" si="14"/>
        <v>2</v>
      </c>
      <c r="AQ14" s="49">
        <f t="shared" si="15"/>
        <v>0</v>
      </c>
      <c r="AR14" s="13">
        <f t="shared" si="16"/>
        <v>0</v>
      </c>
      <c r="AS14" s="4">
        <f t="shared" si="17"/>
        <v>1</v>
      </c>
      <c r="AT14" s="13">
        <f t="shared" si="18"/>
        <v>0.5</v>
      </c>
      <c r="AU14" s="49">
        <f t="shared" si="19"/>
        <v>1</v>
      </c>
      <c r="AV14" s="13">
        <f t="shared" si="20"/>
        <v>0.5</v>
      </c>
      <c r="AW14" s="49">
        <f t="shared" si="21"/>
        <v>0</v>
      </c>
      <c r="AX14" s="13">
        <f t="shared" si="22"/>
        <v>0</v>
      </c>
      <c r="AY14" s="49">
        <f t="shared" si="23"/>
        <v>1</v>
      </c>
      <c r="AZ14" s="13">
        <f t="shared" si="24"/>
        <v>0.5</v>
      </c>
      <c r="BA14" s="4">
        <f t="shared" si="25"/>
        <v>2</v>
      </c>
      <c r="BB14" s="13">
        <f t="shared" si="26"/>
        <v>1</v>
      </c>
      <c r="BC14" s="34">
        <f t="shared" si="27"/>
        <v>4.878048780487805E-2</v>
      </c>
    </row>
    <row r="15" spans="1:55">
      <c r="A15" t="s">
        <v>14</v>
      </c>
      <c r="B15" s="15" t="s">
        <v>114</v>
      </c>
      <c r="C15" s="11"/>
      <c r="D15" s="11"/>
      <c r="E15" s="11"/>
      <c r="F15" s="11"/>
      <c r="G15" s="12" t="s">
        <v>5</v>
      </c>
      <c r="H15" s="11"/>
      <c r="I15" s="11"/>
      <c r="J15" s="11"/>
      <c r="K15" s="11"/>
      <c r="L15" s="10" t="s">
        <v>2</v>
      </c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P15" s="4">
        <f t="shared" si="14"/>
        <v>3</v>
      </c>
      <c r="AQ15" s="49">
        <f t="shared" si="15"/>
        <v>1</v>
      </c>
      <c r="AR15" s="13">
        <f t="shared" si="16"/>
        <v>0.33333333333333331</v>
      </c>
      <c r="AS15" s="4">
        <f t="shared" si="17"/>
        <v>1</v>
      </c>
      <c r="AT15" s="13">
        <f t="shared" si="18"/>
        <v>0.33333333333333331</v>
      </c>
      <c r="AU15" s="49">
        <f t="shared" si="19"/>
        <v>1</v>
      </c>
      <c r="AV15" s="13">
        <f t="shared" si="20"/>
        <v>0.33333333333333331</v>
      </c>
      <c r="AW15" s="49">
        <f t="shared" si="21"/>
        <v>0</v>
      </c>
      <c r="AX15" s="13">
        <f t="shared" si="22"/>
        <v>0</v>
      </c>
      <c r="AY15" s="49">
        <f t="shared" si="23"/>
        <v>0</v>
      </c>
      <c r="AZ15" s="13">
        <f t="shared" si="24"/>
        <v>0</v>
      </c>
      <c r="BA15" s="4">
        <f t="shared" si="25"/>
        <v>2</v>
      </c>
      <c r="BB15" s="13">
        <f t="shared" si="26"/>
        <v>0.66666666666666663</v>
      </c>
      <c r="BC15" s="34">
        <f t="shared" si="27"/>
        <v>4.878048780487805E-2</v>
      </c>
    </row>
    <row r="16" spans="1:55">
      <c r="A16" t="s">
        <v>9</v>
      </c>
      <c r="B16" s="11"/>
      <c r="C16" s="11"/>
      <c r="D16" s="11"/>
      <c r="E16" s="11"/>
      <c r="F16" s="11"/>
      <c r="G16" s="12" t="s">
        <v>5</v>
      </c>
      <c r="H16" s="11"/>
      <c r="I16" s="11"/>
      <c r="J16" s="11"/>
      <c r="K16" s="11"/>
      <c r="L16" s="10" t="s">
        <v>2</v>
      </c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P16" s="4">
        <f t="shared" si="14"/>
        <v>2</v>
      </c>
      <c r="AQ16" s="49">
        <f t="shared" si="15"/>
        <v>0</v>
      </c>
      <c r="AR16" s="13">
        <f t="shared" si="16"/>
        <v>0</v>
      </c>
      <c r="AS16" s="4">
        <f t="shared" si="17"/>
        <v>1</v>
      </c>
      <c r="AT16" s="13">
        <f t="shared" si="18"/>
        <v>0.5</v>
      </c>
      <c r="AU16" s="49">
        <f t="shared" si="19"/>
        <v>1</v>
      </c>
      <c r="AV16" s="13">
        <f t="shared" si="20"/>
        <v>0.5</v>
      </c>
      <c r="AW16" s="49">
        <f t="shared" si="21"/>
        <v>0</v>
      </c>
      <c r="AX16" s="13">
        <f t="shared" si="22"/>
        <v>0</v>
      </c>
      <c r="AY16" s="49">
        <f t="shared" si="23"/>
        <v>0</v>
      </c>
      <c r="AZ16" s="13">
        <f t="shared" si="24"/>
        <v>0</v>
      </c>
      <c r="BA16" s="4">
        <f t="shared" si="25"/>
        <v>2</v>
      </c>
      <c r="BB16" s="13">
        <f t="shared" si="26"/>
        <v>1</v>
      </c>
      <c r="BC16" s="34">
        <f t="shared" si="27"/>
        <v>4.878048780487805E-2</v>
      </c>
    </row>
    <row r="17" spans="1:55">
      <c r="A17" t="s">
        <v>11</v>
      </c>
      <c r="B17" s="15" t="s">
        <v>114</v>
      </c>
      <c r="C17" s="11"/>
      <c r="D17" s="11"/>
      <c r="E17" s="11"/>
      <c r="F17" s="11"/>
      <c r="G17" s="11"/>
      <c r="H17" s="11"/>
      <c r="I17" s="11"/>
      <c r="J17" s="11"/>
      <c r="K17" s="11"/>
      <c r="L17" s="12" t="s">
        <v>2</v>
      </c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2" t="s">
        <v>6</v>
      </c>
      <c r="AG17" s="11"/>
      <c r="AH17" s="11"/>
      <c r="AI17" s="11"/>
      <c r="AJ17" s="11"/>
      <c r="AK17" s="11"/>
      <c r="AP17" s="4">
        <f t="shared" si="14"/>
        <v>2</v>
      </c>
      <c r="AQ17" s="49">
        <f t="shared" si="15"/>
        <v>1</v>
      </c>
      <c r="AR17" s="13">
        <f t="shared" si="16"/>
        <v>0.5</v>
      </c>
      <c r="AS17" s="4">
        <f t="shared" si="17"/>
        <v>0</v>
      </c>
      <c r="AT17" s="13">
        <f t="shared" si="18"/>
        <v>0</v>
      </c>
      <c r="AU17" s="49">
        <f t="shared" si="19"/>
        <v>1</v>
      </c>
      <c r="AV17" s="13">
        <f t="shared" si="20"/>
        <v>0.5</v>
      </c>
      <c r="AW17" s="49">
        <f t="shared" si="21"/>
        <v>0</v>
      </c>
      <c r="AX17" s="13">
        <f t="shared" si="22"/>
        <v>0</v>
      </c>
      <c r="AY17" s="49">
        <f t="shared" si="23"/>
        <v>1</v>
      </c>
      <c r="AZ17" s="13">
        <f t="shared" si="24"/>
        <v>0.5</v>
      </c>
      <c r="BA17" s="4">
        <f t="shared" si="25"/>
        <v>1</v>
      </c>
      <c r="BB17" s="13">
        <f t="shared" si="26"/>
        <v>0.5</v>
      </c>
      <c r="BC17" s="34">
        <f t="shared" si="27"/>
        <v>2.4390243902439025E-2</v>
      </c>
    </row>
    <row r="18" spans="1:55">
      <c r="A18" t="s">
        <v>12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2" t="s">
        <v>2</v>
      </c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2" t="s">
        <v>6</v>
      </c>
      <c r="AG18" s="11"/>
      <c r="AH18" s="11"/>
      <c r="AI18" s="11"/>
      <c r="AJ18" s="11"/>
      <c r="AK18" s="11"/>
      <c r="AP18" s="4">
        <f t="shared" si="14"/>
        <v>1</v>
      </c>
      <c r="AQ18" s="49">
        <f t="shared" si="15"/>
        <v>0</v>
      </c>
      <c r="AR18" s="13">
        <f t="shared" si="16"/>
        <v>0</v>
      </c>
      <c r="AS18" s="4">
        <f t="shared" si="17"/>
        <v>0</v>
      </c>
      <c r="AT18" s="13">
        <f t="shared" si="18"/>
        <v>0</v>
      </c>
      <c r="AU18" s="49">
        <f t="shared" si="19"/>
        <v>1</v>
      </c>
      <c r="AV18" s="13">
        <f t="shared" si="20"/>
        <v>1</v>
      </c>
      <c r="AW18" s="49">
        <f t="shared" si="21"/>
        <v>0</v>
      </c>
      <c r="AX18" s="13">
        <f t="shared" si="22"/>
        <v>0</v>
      </c>
      <c r="AY18" s="49">
        <f t="shared" si="23"/>
        <v>1</v>
      </c>
      <c r="AZ18" s="13">
        <f t="shared" si="24"/>
        <v>1</v>
      </c>
      <c r="BA18" s="4">
        <f t="shared" si="25"/>
        <v>1</v>
      </c>
      <c r="BB18" s="13">
        <f t="shared" si="26"/>
        <v>1</v>
      </c>
      <c r="BC18" s="34">
        <f t="shared" si="27"/>
        <v>2.4390243902439025E-2</v>
      </c>
    </row>
    <row r="19" spans="1:55">
      <c r="A19" t="s">
        <v>16</v>
      </c>
      <c r="B19" s="16" t="s">
        <v>115</v>
      </c>
      <c r="C19" s="16" t="s">
        <v>115</v>
      </c>
      <c r="D19" s="11"/>
      <c r="E19" s="11"/>
      <c r="F19" s="11"/>
      <c r="G19" s="11"/>
      <c r="H19" s="11"/>
      <c r="I19" s="11"/>
      <c r="J19" s="11"/>
      <c r="K19" s="11"/>
      <c r="L19" s="12" t="s">
        <v>2</v>
      </c>
      <c r="M19" s="11"/>
      <c r="N19" s="11"/>
      <c r="O19" s="11"/>
      <c r="P19" s="11"/>
      <c r="Q19" s="11"/>
      <c r="R19" s="11"/>
      <c r="S19" s="11"/>
      <c r="T19" s="11"/>
      <c r="U19" s="11"/>
      <c r="V19" s="16" t="s">
        <v>2</v>
      </c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P19" s="4">
        <f t="shared" si="14"/>
        <v>4</v>
      </c>
      <c r="AQ19" s="49">
        <f t="shared" si="15"/>
        <v>2</v>
      </c>
      <c r="AR19" s="13">
        <f t="shared" si="16"/>
        <v>0.5</v>
      </c>
      <c r="AS19" s="4">
        <f t="shared" si="17"/>
        <v>0</v>
      </c>
      <c r="AT19" s="13">
        <f t="shared" si="18"/>
        <v>0</v>
      </c>
      <c r="AU19" s="49">
        <f t="shared" si="19"/>
        <v>1</v>
      </c>
      <c r="AV19" s="13">
        <f t="shared" si="20"/>
        <v>0.25</v>
      </c>
      <c r="AW19" s="49">
        <f t="shared" si="21"/>
        <v>1</v>
      </c>
      <c r="AX19" s="13">
        <f t="shared" si="22"/>
        <v>0.25</v>
      </c>
      <c r="AY19" s="49">
        <f t="shared" si="23"/>
        <v>0</v>
      </c>
      <c r="AZ19" s="13">
        <f t="shared" si="24"/>
        <v>0</v>
      </c>
      <c r="BA19" s="4">
        <f t="shared" si="25"/>
        <v>1</v>
      </c>
      <c r="BB19" s="13">
        <f t="shared" si="26"/>
        <v>0.25</v>
      </c>
      <c r="BC19" s="34">
        <f t="shared" si="27"/>
        <v>2.4390243902439025E-2</v>
      </c>
    </row>
    <row r="20" spans="1:55">
      <c r="A20" t="s">
        <v>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2" t="s">
        <v>2</v>
      </c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P20" s="4">
        <f t="shared" si="14"/>
        <v>1</v>
      </c>
      <c r="AQ20" s="49">
        <f t="shared" si="15"/>
        <v>0</v>
      </c>
      <c r="AR20" s="13">
        <f t="shared" si="16"/>
        <v>0</v>
      </c>
      <c r="AS20" s="4">
        <f t="shared" si="17"/>
        <v>0</v>
      </c>
      <c r="AT20" s="13">
        <f t="shared" si="18"/>
        <v>0</v>
      </c>
      <c r="AU20" s="49">
        <f t="shared" si="19"/>
        <v>1</v>
      </c>
      <c r="AV20" s="13">
        <f t="shared" si="20"/>
        <v>1</v>
      </c>
      <c r="AW20" s="49">
        <f t="shared" si="21"/>
        <v>0</v>
      </c>
      <c r="AX20" s="13">
        <f t="shared" si="22"/>
        <v>0</v>
      </c>
      <c r="AY20" s="49">
        <f t="shared" si="23"/>
        <v>0</v>
      </c>
      <c r="AZ20" s="13">
        <f t="shared" si="24"/>
        <v>0</v>
      </c>
      <c r="BA20" s="4">
        <f t="shared" si="25"/>
        <v>1</v>
      </c>
      <c r="BB20" s="13">
        <f t="shared" si="26"/>
        <v>1</v>
      </c>
      <c r="BC20" s="34">
        <f t="shared" si="27"/>
        <v>2.4390243902439025E-2</v>
      </c>
    </row>
    <row r="21" spans="1:55">
      <c r="A21" t="s">
        <v>13</v>
      </c>
      <c r="L21" s="7" t="s">
        <v>2</v>
      </c>
      <c r="AP21" s="4">
        <f t="shared" si="14"/>
        <v>1</v>
      </c>
      <c r="AQ21" s="49">
        <f t="shared" si="15"/>
        <v>0</v>
      </c>
      <c r="AR21" s="13">
        <f t="shared" si="16"/>
        <v>0</v>
      </c>
      <c r="AS21" s="4">
        <f t="shared" si="17"/>
        <v>0</v>
      </c>
      <c r="AT21" s="13">
        <f t="shared" si="18"/>
        <v>0</v>
      </c>
      <c r="AU21" s="49">
        <f t="shared" si="19"/>
        <v>1</v>
      </c>
      <c r="AV21" s="13">
        <f t="shared" si="20"/>
        <v>1</v>
      </c>
      <c r="AW21" s="49">
        <f t="shared" si="21"/>
        <v>0</v>
      </c>
      <c r="AX21" s="13">
        <f t="shared" si="22"/>
        <v>0</v>
      </c>
      <c r="AY21" s="49">
        <f t="shared" si="23"/>
        <v>0</v>
      </c>
      <c r="AZ21" s="13">
        <f t="shared" si="24"/>
        <v>0</v>
      </c>
      <c r="BA21" s="4">
        <f t="shared" si="25"/>
        <v>1</v>
      </c>
      <c r="BB21" s="13">
        <f t="shared" si="26"/>
        <v>1</v>
      </c>
      <c r="BC21" s="34">
        <f t="shared" si="27"/>
        <v>2.4390243902439025E-2</v>
      </c>
    </row>
    <row r="22" spans="1:55">
      <c r="A22" t="s">
        <v>15</v>
      </c>
      <c r="G22" s="7" t="s">
        <v>5</v>
      </c>
      <c r="AP22" s="4">
        <f t="shared" si="14"/>
        <v>1</v>
      </c>
      <c r="AQ22" s="49">
        <f t="shared" si="15"/>
        <v>0</v>
      </c>
      <c r="AR22" s="13">
        <f t="shared" si="16"/>
        <v>0</v>
      </c>
      <c r="AS22" s="4">
        <f t="shared" si="17"/>
        <v>1</v>
      </c>
      <c r="AT22" s="13">
        <f t="shared" si="18"/>
        <v>1</v>
      </c>
      <c r="AU22" s="49">
        <f t="shared" si="19"/>
        <v>0</v>
      </c>
      <c r="AV22" s="13">
        <f t="shared" si="20"/>
        <v>0</v>
      </c>
      <c r="AW22" s="49">
        <f t="shared" si="21"/>
        <v>0</v>
      </c>
      <c r="AX22" s="13">
        <f t="shared" si="22"/>
        <v>0</v>
      </c>
      <c r="AY22" s="49">
        <f t="shared" si="23"/>
        <v>0</v>
      </c>
      <c r="AZ22" s="13">
        <f t="shared" si="24"/>
        <v>0</v>
      </c>
      <c r="BA22" s="4">
        <f t="shared" si="25"/>
        <v>1</v>
      </c>
      <c r="BB22" s="13">
        <f t="shared" si="26"/>
        <v>1</v>
      </c>
      <c r="BC22" s="34">
        <f t="shared" si="27"/>
        <v>2.4390243902439025E-2</v>
      </c>
    </row>
    <row r="23" spans="1:55">
      <c r="A23" s="38" t="s">
        <v>130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2"/>
      <c r="AS23" s="31"/>
      <c r="AT23" s="32"/>
      <c r="AU23" s="31"/>
      <c r="AV23" s="32"/>
      <c r="AW23" s="31"/>
      <c r="AX23" s="32"/>
      <c r="AY23" s="31"/>
      <c r="AZ23" s="33"/>
      <c r="BA23" s="31"/>
      <c r="BB23" s="33"/>
      <c r="BC23" s="33"/>
    </row>
    <row r="24" spans="1:55">
      <c r="A24" s="3" t="s">
        <v>16</v>
      </c>
      <c r="B24" s="15" t="s">
        <v>114</v>
      </c>
      <c r="C24" s="15" t="s">
        <v>114</v>
      </c>
      <c r="D24" s="15" t="s">
        <v>114</v>
      </c>
      <c r="G24" s="7" t="s">
        <v>5</v>
      </c>
      <c r="H24" s="7" t="s">
        <v>5</v>
      </c>
      <c r="L24" s="7" t="s">
        <v>2</v>
      </c>
      <c r="M24" s="7" t="s">
        <v>2</v>
      </c>
      <c r="N24" s="7" t="s">
        <v>2</v>
      </c>
      <c r="O24" s="7" t="s">
        <v>2</v>
      </c>
      <c r="P24" s="7" t="s">
        <v>2</v>
      </c>
      <c r="Q24" s="6" t="s">
        <v>2</v>
      </c>
      <c r="R24" s="6"/>
      <c r="S24" s="6"/>
      <c r="T24" s="6"/>
      <c r="U24" s="6"/>
      <c r="V24" s="15" t="s">
        <v>2</v>
      </c>
      <c r="AF24" s="7" t="s">
        <v>6</v>
      </c>
      <c r="AG24" s="7" t="s">
        <v>6</v>
      </c>
      <c r="AP24" s="4">
        <f t="shared" ref="AP24:AP40" si="28">COUNTA(B24:AE24)</f>
        <v>12</v>
      </c>
      <c r="AQ24" s="49">
        <f t="shared" ref="AQ24:AQ40" si="29">COUNTA(B24:F24)</f>
        <v>3</v>
      </c>
      <c r="AR24" s="13">
        <f t="shared" ref="AR24:AR40" si="30">AQ24/$AP24</f>
        <v>0.25</v>
      </c>
      <c r="AS24" s="4">
        <f t="shared" ref="AS24:AS40" si="31">COUNTA(G24:K24)</f>
        <v>2</v>
      </c>
      <c r="AT24" s="13">
        <f t="shared" ref="AT24:AT40" si="32">AS24/$AP24</f>
        <v>0.16666666666666666</v>
      </c>
      <c r="AU24" s="49">
        <f t="shared" ref="AU24:AU40" si="33">COUNTA(L24:U24)</f>
        <v>6</v>
      </c>
      <c r="AV24" s="13">
        <f t="shared" ref="AV24:AV40" si="34">AU24/$AP24</f>
        <v>0.5</v>
      </c>
      <c r="AW24" s="49">
        <f t="shared" ref="AW24:AW40" si="35">COUNTA(V24:AE24)</f>
        <v>1</v>
      </c>
      <c r="AX24" s="13">
        <f t="shared" ref="AX24:AX40" si="36">AW24/$AP24</f>
        <v>8.3333333333333329E-2</v>
      </c>
      <c r="AY24" s="49">
        <f t="shared" ref="AY24:AY40" si="37">COUNTA(AF24:AO24)</f>
        <v>2</v>
      </c>
      <c r="AZ24" s="13">
        <f t="shared" ref="AZ24:AZ40" si="38">AY24/$AP24</f>
        <v>0.16666666666666666</v>
      </c>
      <c r="BA24" s="4">
        <f t="shared" ref="BA24:BA40" si="39">AS24+AU24</f>
        <v>8</v>
      </c>
      <c r="BB24" s="13">
        <f t="shared" ref="BB24:BB40" si="40">BA24/$AP24</f>
        <v>0.66666666666666663</v>
      </c>
      <c r="BC24" s="34">
        <f t="shared" ref="BC24:BC40" si="41">BA24/46</f>
        <v>0.17391304347826086</v>
      </c>
    </row>
    <row r="25" spans="1:55">
      <c r="A25" t="s">
        <v>23</v>
      </c>
      <c r="B25" s="15" t="s">
        <v>114</v>
      </c>
      <c r="C25" s="42"/>
      <c r="G25" s="7" t="s">
        <v>5</v>
      </c>
      <c r="H25" s="7" t="s">
        <v>5</v>
      </c>
      <c r="I25" s="7" t="s">
        <v>5</v>
      </c>
      <c r="L25" s="7" t="s">
        <v>2</v>
      </c>
      <c r="M25" s="7" t="s">
        <v>2</v>
      </c>
      <c r="N25" s="7" t="s">
        <v>2</v>
      </c>
      <c r="O25" s="42"/>
      <c r="P25" s="42"/>
      <c r="Q25" s="42"/>
      <c r="R25" s="42"/>
      <c r="S25" s="42"/>
      <c r="T25" s="42"/>
      <c r="U25" s="42"/>
      <c r="V25" s="15" t="s">
        <v>2</v>
      </c>
      <c r="W25" s="42"/>
      <c r="AF25" s="7" t="s">
        <v>6</v>
      </c>
      <c r="AG25" s="7" t="s">
        <v>6</v>
      </c>
      <c r="AP25" s="4">
        <f t="shared" si="28"/>
        <v>8</v>
      </c>
      <c r="AQ25" s="49">
        <f t="shared" si="29"/>
        <v>1</v>
      </c>
      <c r="AR25" s="13">
        <f t="shared" si="30"/>
        <v>0.125</v>
      </c>
      <c r="AS25" s="4">
        <f t="shared" si="31"/>
        <v>3</v>
      </c>
      <c r="AT25" s="13">
        <f t="shared" si="32"/>
        <v>0.375</v>
      </c>
      <c r="AU25" s="49">
        <f t="shared" si="33"/>
        <v>3</v>
      </c>
      <c r="AV25" s="13">
        <f t="shared" si="34"/>
        <v>0.375</v>
      </c>
      <c r="AW25" s="49">
        <f t="shared" si="35"/>
        <v>1</v>
      </c>
      <c r="AX25" s="13">
        <f t="shared" si="36"/>
        <v>0.125</v>
      </c>
      <c r="AY25" s="49">
        <f t="shared" si="37"/>
        <v>2</v>
      </c>
      <c r="AZ25" s="13">
        <f t="shared" si="38"/>
        <v>0.25</v>
      </c>
      <c r="BA25" s="4">
        <f t="shared" si="39"/>
        <v>6</v>
      </c>
      <c r="BB25" s="13">
        <f t="shared" si="40"/>
        <v>0.75</v>
      </c>
      <c r="BC25" s="34">
        <f t="shared" si="41"/>
        <v>0.13043478260869565</v>
      </c>
    </row>
    <row r="26" spans="1:55">
      <c r="A26" t="s">
        <v>21</v>
      </c>
      <c r="B26" s="15" t="s">
        <v>114</v>
      </c>
      <c r="C26" s="15" t="s">
        <v>114</v>
      </c>
      <c r="G26" s="42"/>
      <c r="H26" s="42"/>
      <c r="I26" s="42"/>
      <c r="L26" s="7" t="s">
        <v>2</v>
      </c>
      <c r="M26" s="7" t="s">
        <v>2</v>
      </c>
      <c r="N26" s="7" t="s">
        <v>2</v>
      </c>
      <c r="O26" s="7" t="s">
        <v>2</v>
      </c>
      <c r="P26" s="7" t="s">
        <v>2</v>
      </c>
      <c r="Q26" s="7"/>
      <c r="R26" s="7"/>
      <c r="S26" s="7"/>
      <c r="T26" s="7"/>
      <c r="U26" s="7"/>
      <c r="V26" s="15" t="s">
        <v>2</v>
      </c>
      <c r="W26" s="15" t="s">
        <v>2</v>
      </c>
      <c r="AF26" s="7" t="s">
        <v>6</v>
      </c>
      <c r="AG26" s="7" t="s">
        <v>6</v>
      </c>
      <c r="AP26" s="4">
        <f t="shared" si="28"/>
        <v>9</v>
      </c>
      <c r="AQ26" s="49">
        <f t="shared" si="29"/>
        <v>2</v>
      </c>
      <c r="AR26" s="13">
        <f t="shared" si="30"/>
        <v>0.22222222222222221</v>
      </c>
      <c r="AS26" s="4">
        <f t="shared" si="31"/>
        <v>0</v>
      </c>
      <c r="AT26" s="13">
        <f t="shared" si="32"/>
        <v>0</v>
      </c>
      <c r="AU26" s="49">
        <f t="shared" si="33"/>
        <v>5</v>
      </c>
      <c r="AV26" s="13">
        <f t="shared" si="34"/>
        <v>0.55555555555555558</v>
      </c>
      <c r="AW26" s="49">
        <f t="shared" si="35"/>
        <v>2</v>
      </c>
      <c r="AX26" s="13">
        <f t="shared" si="36"/>
        <v>0.22222222222222221</v>
      </c>
      <c r="AY26" s="49">
        <f t="shared" si="37"/>
        <v>2</v>
      </c>
      <c r="AZ26" s="13">
        <f t="shared" si="38"/>
        <v>0.22222222222222221</v>
      </c>
      <c r="BA26" s="4">
        <f t="shared" si="39"/>
        <v>5</v>
      </c>
      <c r="BB26" s="13">
        <f t="shared" si="40"/>
        <v>0.55555555555555558</v>
      </c>
      <c r="BC26" s="34">
        <f t="shared" si="41"/>
        <v>0.10869565217391304</v>
      </c>
    </row>
    <row r="27" spans="1:55">
      <c r="A27" t="s">
        <v>14</v>
      </c>
      <c r="L27" s="7" t="s">
        <v>2</v>
      </c>
      <c r="M27" s="7" t="s">
        <v>2</v>
      </c>
      <c r="N27" s="7" t="s">
        <v>2</v>
      </c>
      <c r="V27" s="15" t="s">
        <v>2</v>
      </c>
      <c r="AP27" s="4">
        <f t="shared" si="28"/>
        <v>4</v>
      </c>
      <c r="AQ27" s="49">
        <f t="shared" si="29"/>
        <v>0</v>
      </c>
      <c r="AR27" s="13">
        <f t="shared" si="30"/>
        <v>0</v>
      </c>
      <c r="AS27" s="4">
        <f t="shared" si="31"/>
        <v>0</v>
      </c>
      <c r="AT27" s="13">
        <f t="shared" si="32"/>
        <v>0</v>
      </c>
      <c r="AU27" s="49">
        <f t="shared" si="33"/>
        <v>3</v>
      </c>
      <c r="AV27" s="13">
        <f t="shared" si="34"/>
        <v>0.75</v>
      </c>
      <c r="AW27" s="49">
        <f t="shared" si="35"/>
        <v>1</v>
      </c>
      <c r="AX27" s="13">
        <f t="shared" si="36"/>
        <v>0.25</v>
      </c>
      <c r="AY27" s="49">
        <f t="shared" si="37"/>
        <v>0</v>
      </c>
      <c r="AZ27" s="13">
        <f t="shared" si="38"/>
        <v>0</v>
      </c>
      <c r="BA27" s="4">
        <f t="shared" si="39"/>
        <v>3</v>
      </c>
      <c r="BB27" s="13">
        <f t="shared" si="40"/>
        <v>0.75</v>
      </c>
      <c r="BC27" s="34">
        <f t="shared" si="41"/>
        <v>6.5217391304347824E-2</v>
      </c>
    </row>
    <row r="28" spans="1:55">
      <c r="A28" t="s">
        <v>10</v>
      </c>
      <c r="G28" s="7" t="s">
        <v>5</v>
      </c>
      <c r="L28" s="7" t="s">
        <v>2</v>
      </c>
      <c r="M28" s="6" t="s">
        <v>2</v>
      </c>
      <c r="AF28" s="7" t="s">
        <v>6</v>
      </c>
      <c r="AG28" s="6" t="s">
        <v>6</v>
      </c>
      <c r="AP28" s="4">
        <f t="shared" si="28"/>
        <v>3</v>
      </c>
      <c r="AQ28" s="49">
        <f t="shared" si="29"/>
        <v>0</v>
      </c>
      <c r="AR28" s="13">
        <f t="shared" si="30"/>
        <v>0</v>
      </c>
      <c r="AS28" s="4">
        <f t="shared" si="31"/>
        <v>1</v>
      </c>
      <c r="AT28" s="13">
        <f t="shared" si="32"/>
        <v>0.33333333333333331</v>
      </c>
      <c r="AU28" s="49">
        <f t="shared" si="33"/>
        <v>2</v>
      </c>
      <c r="AV28" s="13">
        <f t="shared" si="34"/>
        <v>0.66666666666666663</v>
      </c>
      <c r="AW28" s="49">
        <f t="shared" si="35"/>
        <v>0</v>
      </c>
      <c r="AX28" s="13">
        <f t="shared" si="36"/>
        <v>0</v>
      </c>
      <c r="AY28" s="49">
        <f t="shared" si="37"/>
        <v>2</v>
      </c>
      <c r="AZ28" s="13">
        <f t="shared" si="38"/>
        <v>0.66666666666666663</v>
      </c>
      <c r="BA28" s="4">
        <f t="shared" si="39"/>
        <v>3</v>
      </c>
      <c r="BB28" s="13">
        <f t="shared" si="40"/>
        <v>1</v>
      </c>
      <c r="BC28" s="34">
        <f t="shared" si="41"/>
        <v>6.5217391304347824E-2</v>
      </c>
    </row>
    <row r="29" spans="1:55">
      <c r="A29" s="2" t="s">
        <v>3</v>
      </c>
      <c r="B29" s="15" t="s">
        <v>114</v>
      </c>
      <c r="C29" s="15" t="s">
        <v>114</v>
      </c>
      <c r="L29" s="7" t="s">
        <v>2</v>
      </c>
      <c r="M29" s="7" t="s">
        <v>2</v>
      </c>
      <c r="V29" s="15" t="s">
        <v>2</v>
      </c>
      <c r="W29" s="15" t="s">
        <v>2</v>
      </c>
      <c r="AF29" s="7" t="s">
        <v>6</v>
      </c>
      <c r="AG29" s="7" t="s">
        <v>6</v>
      </c>
      <c r="AP29" s="4">
        <f t="shared" si="28"/>
        <v>6</v>
      </c>
      <c r="AQ29" s="49">
        <f t="shared" si="29"/>
        <v>2</v>
      </c>
      <c r="AR29" s="13">
        <f t="shared" si="30"/>
        <v>0.33333333333333331</v>
      </c>
      <c r="AS29" s="4">
        <f t="shared" si="31"/>
        <v>0</v>
      </c>
      <c r="AT29" s="13">
        <f t="shared" si="32"/>
        <v>0</v>
      </c>
      <c r="AU29" s="49">
        <f t="shared" si="33"/>
        <v>2</v>
      </c>
      <c r="AV29" s="13">
        <f t="shared" si="34"/>
        <v>0.33333333333333331</v>
      </c>
      <c r="AW29" s="49">
        <f t="shared" si="35"/>
        <v>2</v>
      </c>
      <c r="AX29" s="13">
        <f t="shared" si="36"/>
        <v>0.33333333333333331</v>
      </c>
      <c r="AY29" s="49">
        <f t="shared" si="37"/>
        <v>2</v>
      </c>
      <c r="AZ29" s="13">
        <f t="shared" si="38"/>
        <v>0.33333333333333331</v>
      </c>
      <c r="BA29" s="4">
        <f t="shared" si="39"/>
        <v>2</v>
      </c>
      <c r="BB29" s="13">
        <f t="shared" si="40"/>
        <v>0.33333333333333331</v>
      </c>
      <c r="BC29" s="34">
        <f t="shared" si="41"/>
        <v>4.3478260869565216E-2</v>
      </c>
    </row>
    <row r="30" spans="1:55">
      <c r="A30" t="s">
        <v>26</v>
      </c>
      <c r="L30" s="7" t="s">
        <v>2</v>
      </c>
      <c r="M30" s="7" t="s">
        <v>2</v>
      </c>
      <c r="AF30" s="7" t="s">
        <v>6</v>
      </c>
      <c r="AP30" s="4">
        <f t="shared" si="28"/>
        <v>2</v>
      </c>
      <c r="AQ30" s="49">
        <f t="shared" si="29"/>
        <v>0</v>
      </c>
      <c r="AR30" s="13">
        <f t="shared" si="30"/>
        <v>0</v>
      </c>
      <c r="AS30" s="4">
        <f t="shared" si="31"/>
        <v>0</v>
      </c>
      <c r="AT30" s="13">
        <f t="shared" si="32"/>
        <v>0</v>
      </c>
      <c r="AU30" s="49">
        <f t="shared" si="33"/>
        <v>2</v>
      </c>
      <c r="AV30" s="13">
        <f t="shared" si="34"/>
        <v>1</v>
      </c>
      <c r="AW30" s="49">
        <f t="shared" si="35"/>
        <v>0</v>
      </c>
      <c r="AX30" s="13">
        <f t="shared" si="36"/>
        <v>0</v>
      </c>
      <c r="AY30" s="49">
        <f t="shared" si="37"/>
        <v>1</v>
      </c>
      <c r="AZ30" s="13">
        <f t="shared" si="38"/>
        <v>0.5</v>
      </c>
      <c r="BA30" s="4">
        <f t="shared" si="39"/>
        <v>2</v>
      </c>
      <c r="BB30" s="13">
        <f t="shared" si="40"/>
        <v>1</v>
      </c>
      <c r="BC30" s="34">
        <f t="shared" si="41"/>
        <v>4.3478260869565216E-2</v>
      </c>
    </row>
    <row r="31" spans="1:55">
      <c r="A31" t="s">
        <v>18</v>
      </c>
      <c r="G31" s="7" t="s">
        <v>5</v>
      </c>
      <c r="L31" s="7" t="s">
        <v>2</v>
      </c>
      <c r="AP31" s="4">
        <f t="shared" si="28"/>
        <v>2</v>
      </c>
      <c r="AQ31" s="49">
        <f t="shared" si="29"/>
        <v>0</v>
      </c>
      <c r="AR31" s="13">
        <f t="shared" si="30"/>
        <v>0</v>
      </c>
      <c r="AS31" s="4">
        <f t="shared" si="31"/>
        <v>1</v>
      </c>
      <c r="AT31" s="13">
        <f t="shared" si="32"/>
        <v>0.5</v>
      </c>
      <c r="AU31" s="49">
        <f t="shared" si="33"/>
        <v>1</v>
      </c>
      <c r="AV31" s="13">
        <f t="shared" si="34"/>
        <v>0.5</v>
      </c>
      <c r="AW31" s="49">
        <f t="shared" si="35"/>
        <v>0</v>
      </c>
      <c r="AX31" s="13">
        <f t="shared" si="36"/>
        <v>0</v>
      </c>
      <c r="AY31" s="49">
        <f t="shared" si="37"/>
        <v>0</v>
      </c>
      <c r="AZ31" s="13">
        <f t="shared" si="38"/>
        <v>0</v>
      </c>
      <c r="BA31" s="4">
        <f t="shared" si="39"/>
        <v>2</v>
      </c>
      <c r="BB31" s="13">
        <f t="shared" si="40"/>
        <v>1</v>
      </c>
      <c r="BC31" s="34">
        <f t="shared" si="41"/>
        <v>4.3478260869565216E-2</v>
      </c>
    </row>
    <row r="32" spans="1:55">
      <c r="A32" t="s">
        <v>20</v>
      </c>
      <c r="B32" s="15" t="s">
        <v>114</v>
      </c>
      <c r="L32" s="7" t="s">
        <v>2</v>
      </c>
      <c r="V32" s="15" t="s">
        <v>2</v>
      </c>
      <c r="AF32" s="7" t="s">
        <v>6</v>
      </c>
      <c r="AP32" s="4">
        <f t="shared" si="28"/>
        <v>3</v>
      </c>
      <c r="AQ32" s="49">
        <f t="shared" si="29"/>
        <v>1</v>
      </c>
      <c r="AR32" s="13">
        <f t="shared" si="30"/>
        <v>0.33333333333333331</v>
      </c>
      <c r="AS32" s="4">
        <f t="shared" si="31"/>
        <v>0</v>
      </c>
      <c r="AT32" s="13">
        <f t="shared" si="32"/>
        <v>0</v>
      </c>
      <c r="AU32" s="49">
        <f t="shared" si="33"/>
        <v>1</v>
      </c>
      <c r="AV32" s="13">
        <f t="shared" si="34"/>
        <v>0.33333333333333331</v>
      </c>
      <c r="AW32" s="49">
        <f t="shared" si="35"/>
        <v>1</v>
      </c>
      <c r="AX32" s="13">
        <f t="shared" si="36"/>
        <v>0.33333333333333331</v>
      </c>
      <c r="AY32" s="49">
        <f t="shared" si="37"/>
        <v>1</v>
      </c>
      <c r="AZ32" s="13">
        <f t="shared" si="38"/>
        <v>0.33333333333333331</v>
      </c>
      <c r="BA32" s="4">
        <f t="shared" si="39"/>
        <v>1</v>
      </c>
      <c r="BB32" s="13">
        <f t="shared" si="40"/>
        <v>0.33333333333333331</v>
      </c>
      <c r="BC32" s="34">
        <f t="shared" si="41"/>
        <v>2.1739130434782608E-2</v>
      </c>
    </row>
    <row r="33" spans="1:55">
      <c r="A33" t="s">
        <v>22</v>
      </c>
      <c r="L33" s="7" t="s">
        <v>2</v>
      </c>
      <c r="V33" s="15" t="s">
        <v>2</v>
      </c>
      <c r="AF33" s="7" t="s">
        <v>6</v>
      </c>
      <c r="AP33" s="4">
        <f t="shared" si="28"/>
        <v>2</v>
      </c>
      <c r="AQ33" s="49">
        <f t="shared" si="29"/>
        <v>0</v>
      </c>
      <c r="AR33" s="13">
        <f t="shared" si="30"/>
        <v>0</v>
      </c>
      <c r="AS33" s="4">
        <f t="shared" si="31"/>
        <v>0</v>
      </c>
      <c r="AT33" s="13">
        <f t="shared" si="32"/>
        <v>0</v>
      </c>
      <c r="AU33" s="49">
        <f t="shared" si="33"/>
        <v>1</v>
      </c>
      <c r="AV33" s="13">
        <f t="shared" si="34"/>
        <v>0.5</v>
      </c>
      <c r="AW33" s="49">
        <f t="shared" si="35"/>
        <v>1</v>
      </c>
      <c r="AX33" s="13">
        <f t="shared" si="36"/>
        <v>0.5</v>
      </c>
      <c r="AY33" s="49">
        <f t="shared" si="37"/>
        <v>1</v>
      </c>
      <c r="AZ33" s="13">
        <f t="shared" si="38"/>
        <v>0.5</v>
      </c>
      <c r="BA33" s="4">
        <f t="shared" si="39"/>
        <v>1</v>
      </c>
      <c r="BB33" s="13">
        <f t="shared" si="40"/>
        <v>0.5</v>
      </c>
      <c r="BC33" s="34">
        <f t="shared" si="41"/>
        <v>2.1739130434782608E-2</v>
      </c>
    </row>
    <row r="34" spans="1:55">
      <c r="A34" t="s">
        <v>24</v>
      </c>
      <c r="B34" s="15" t="s">
        <v>114</v>
      </c>
      <c r="L34" s="7" t="s">
        <v>2</v>
      </c>
      <c r="AF34" s="7" t="s">
        <v>6</v>
      </c>
      <c r="AP34" s="4">
        <f t="shared" si="28"/>
        <v>2</v>
      </c>
      <c r="AQ34" s="49">
        <f t="shared" si="29"/>
        <v>1</v>
      </c>
      <c r="AR34" s="13">
        <f t="shared" si="30"/>
        <v>0.5</v>
      </c>
      <c r="AS34" s="4">
        <f t="shared" si="31"/>
        <v>0</v>
      </c>
      <c r="AT34" s="13">
        <f t="shared" si="32"/>
        <v>0</v>
      </c>
      <c r="AU34" s="49">
        <f t="shared" si="33"/>
        <v>1</v>
      </c>
      <c r="AV34" s="13">
        <f t="shared" si="34"/>
        <v>0.5</v>
      </c>
      <c r="AW34" s="49">
        <f t="shared" si="35"/>
        <v>0</v>
      </c>
      <c r="AX34" s="13">
        <f t="shared" si="36"/>
        <v>0</v>
      </c>
      <c r="AY34" s="49">
        <f t="shared" si="37"/>
        <v>1</v>
      </c>
      <c r="AZ34" s="13">
        <f t="shared" si="38"/>
        <v>0.5</v>
      </c>
      <c r="BA34" s="4">
        <f t="shared" si="39"/>
        <v>1</v>
      </c>
      <c r="BB34" s="13">
        <f t="shared" si="40"/>
        <v>0.5</v>
      </c>
      <c r="BC34" s="34">
        <f t="shared" si="41"/>
        <v>2.1739130434782608E-2</v>
      </c>
    </row>
    <row r="35" spans="1:55">
      <c r="A35" t="s">
        <v>19</v>
      </c>
      <c r="B35" s="15" t="s">
        <v>114</v>
      </c>
      <c r="L35" s="7" t="s">
        <v>2</v>
      </c>
      <c r="V35" s="15" t="s">
        <v>2</v>
      </c>
      <c r="AP35" s="4">
        <f t="shared" si="28"/>
        <v>3</v>
      </c>
      <c r="AQ35" s="49">
        <f t="shared" si="29"/>
        <v>1</v>
      </c>
      <c r="AR35" s="13">
        <f t="shared" si="30"/>
        <v>0.33333333333333331</v>
      </c>
      <c r="AS35" s="4">
        <f t="shared" si="31"/>
        <v>0</v>
      </c>
      <c r="AT35" s="13">
        <f t="shared" si="32"/>
        <v>0</v>
      </c>
      <c r="AU35" s="49">
        <f t="shared" si="33"/>
        <v>1</v>
      </c>
      <c r="AV35" s="13">
        <f t="shared" si="34"/>
        <v>0.33333333333333331</v>
      </c>
      <c r="AW35" s="49">
        <f t="shared" si="35"/>
        <v>1</v>
      </c>
      <c r="AX35" s="13">
        <f t="shared" si="36"/>
        <v>0.33333333333333331</v>
      </c>
      <c r="AY35" s="49">
        <f t="shared" si="37"/>
        <v>0</v>
      </c>
      <c r="AZ35" s="13">
        <f t="shared" si="38"/>
        <v>0</v>
      </c>
      <c r="BA35" s="4">
        <f t="shared" si="39"/>
        <v>1</v>
      </c>
      <c r="BB35" s="13">
        <f t="shared" si="40"/>
        <v>0.33333333333333331</v>
      </c>
      <c r="BC35" s="34">
        <f t="shared" si="41"/>
        <v>2.1739130434782608E-2</v>
      </c>
    </row>
    <row r="36" spans="1:55">
      <c r="A36" t="s">
        <v>7</v>
      </c>
      <c r="L36" s="7" t="s">
        <v>2</v>
      </c>
      <c r="AP36" s="4">
        <f t="shared" si="28"/>
        <v>1</v>
      </c>
      <c r="AQ36" s="49">
        <f t="shared" si="29"/>
        <v>0</v>
      </c>
      <c r="AR36" s="13">
        <f t="shared" si="30"/>
        <v>0</v>
      </c>
      <c r="AS36" s="4">
        <f t="shared" si="31"/>
        <v>0</v>
      </c>
      <c r="AT36" s="13">
        <f t="shared" si="32"/>
        <v>0</v>
      </c>
      <c r="AU36" s="49">
        <f t="shared" si="33"/>
        <v>1</v>
      </c>
      <c r="AV36" s="13">
        <f t="shared" si="34"/>
        <v>1</v>
      </c>
      <c r="AW36" s="49">
        <f t="shared" si="35"/>
        <v>0</v>
      </c>
      <c r="AX36" s="13">
        <f t="shared" si="36"/>
        <v>0</v>
      </c>
      <c r="AY36" s="49">
        <f t="shared" si="37"/>
        <v>0</v>
      </c>
      <c r="AZ36" s="13">
        <f t="shared" si="38"/>
        <v>0</v>
      </c>
      <c r="BA36" s="4">
        <f t="shared" si="39"/>
        <v>1</v>
      </c>
      <c r="BB36" s="13">
        <f t="shared" si="40"/>
        <v>1</v>
      </c>
      <c r="BC36" s="34">
        <f t="shared" si="41"/>
        <v>2.1739130434782608E-2</v>
      </c>
    </row>
    <row r="37" spans="1:55">
      <c r="A37" t="s">
        <v>1</v>
      </c>
      <c r="L37" s="7" t="s">
        <v>2</v>
      </c>
      <c r="AP37" s="4">
        <f t="shared" si="28"/>
        <v>1</v>
      </c>
      <c r="AQ37" s="49">
        <f t="shared" si="29"/>
        <v>0</v>
      </c>
      <c r="AR37" s="13">
        <f t="shared" si="30"/>
        <v>0</v>
      </c>
      <c r="AS37" s="4">
        <f t="shared" si="31"/>
        <v>0</v>
      </c>
      <c r="AT37" s="13">
        <f t="shared" si="32"/>
        <v>0</v>
      </c>
      <c r="AU37" s="49">
        <f t="shared" si="33"/>
        <v>1</v>
      </c>
      <c r="AV37" s="13">
        <f t="shared" si="34"/>
        <v>1</v>
      </c>
      <c r="AW37" s="49">
        <f t="shared" si="35"/>
        <v>0</v>
      </c>
      <c r="AX37" s="13">
        <f t="shared" si="36"/>
        <v>0</v>
      </c>
      <c r="AY37" s="49">
        <f t="shared" si="37"/>
        <v>0</v>
      </c>
      <c r="AZ37" s="13">
        <f t="shared" si="38"/>
        <v>0</v>
      </c>
      <c r="BA37" s="4">
        <f t="shared" si="39"/>
        <v>1</v>
      </c>
      <c r="BB37" s="13">
        <f t="shared" si="40"/>
        <v>1</v>
      </c>
      <c r="BC37" s="34">
        <f t="shared" si="41"/>
        <v>2.1739130434782608E-2</v>
      </c>
    </row>
    <row r="38" spans="1:55">
      <c r="A38" t="s">
        <v>25</v>
      </c>
      <c r="L38" s="7" t="s">
        <v>2</v>
      </c>
      <c r="AP38" s="4">
        <f t="shared" si="28"/>
        <v>1</v>
      </c>
      <c r="AQ38" s="49">
        <f t="shared" si="29"/>
        <v>0</v>
      </c>
      <c r="AR38" s="13">
        <f t="shared" si="30"/>
        <v>0</v>
      </c>
      <c r="AS38" s="4">
        <f t="shared" si="31"/>
        <v>0</v>
      </c>
      <c r="AT38" s="13">
        <f t="shared" si="32"/>
        <v>0</v>
      </c>
      <c r="AU38" s="49">
        <f t="shared" si="33"/>
        <v>1</v>
      </c>
      <c r="AV38" s="13">
        <f t="shared" si="34"/>
        <v>1</v>
      </c>
      <c r="AW38" s="49">
        <f t="shared" si="35"/>
        <v>0</v>
      </c>
      <c r="AX38" s="13">
        <f t="shared" si="36"/>
        <v>0</v>
      </c>
      <c r="AY38" s="49">
        <f t="shared" si="37"/>
        <v>0</v>
      </c>
      <c r="AZ38" s="13">
        <f t="shared" si="38"/>
        <v>0</v>
      </c>
      <c r="BA38" s="4">
        <f t="shared" si="39"/>
        <v>1</v>
      </c>
      <c r="BB38" s="13">
        <f t="shared" si="40"/>
        <v>1</v>
      </c>
      <c r="BC38" s="34">
        <f t="shared" si="41"/>
        <v>2.1739130434782608E-2</v>
      </c>
    </row>
    <row r="39" spans="1:55">
      <c r="A39" t="s">
        <v>27</v>
      </c>
      <c r="B39" s="15" t="s">
        <v>114</v>
      </c>
      <c r="AP39" s="4">
        <f t="shared" si="28"/>
        <v>1</v>
      </c>
      <c r="AQ39" s="49">
        <f t="shared" si="29"/>
        <v>1</v>
      </c>
      <c r="AR39" s="13">
        <f t="shared" si="30"/>
        <v>1</v>
      </c>
      <c r="AS39" s="4">
        <f t="shared" si="31"/>
        <v>0</v>
      </c>
      <c r="AT39" s="13">
        <f t="shared" si="32"/>
        <v>0</v>
      </c>
      <c r="AU39" s="49">
        <f t="shared" si="33"/>
        <v>0</v>
      </c>
      <c r="AV39" s="13">
        <f t="shared" si="34"/>
        <v>0</v>
      </c>
      <c r="AW39" s="49">
        <f t="shared" si="35"/>
        <v>0</v>
      </c>
      <c r="AX39" s="13">
        <f t="shared" si="36"/>
        <v>0</v>
      </c>
      <c r="AY39" s="49">
        <f t="shared" si="37"/>
        <v>0</v>
      </c>
      <c r="AZ39" s="13">
        <f t="shared" si="38"/>
        <v>0</v>
      </c>
      <c r="BA39" s="4">
        <f t="shared" si="39"/>
        <v>0</v>
      </c>
      <c r="BB39" s="13">
        <f t="shared" si="40"/>
        <v>0</v>
      </c>
      <c r="BC39" s="34">
        <f t="shared" si="41"/>
        <v>0</v>
      </c>
    </row>
    <row r="40" spans="1:55">
      <c r="A40" t="s">
        <v>28</v>
      </c>
      <c r="B40" s="15" t="s">
        <v>114</v>
      </c>
      <c r="AP40" s="4">
        <f t="shared" si="28"/>
        <v>1</v>
      </c>
      <c r="AQ40" s="49">
        <f t="shared" si="29"/>
        <v>1</v>
      </c>
      <c r="AR40" s="13">
        <f t="shared" si="30"/>
        <v>1</v>
      </c>
      <c r="AS40" s="4">
        <f t="shared" si="31"/>
        <v>0</v>
      </c>
      <c r="AT40" s="13">
        <f t="shared" si="32"/>
        <v>0</v>
      </c>
      <c r="AU40" s="49">
        <f t="shared" si="33"/>
        <v>0</v>
      </c>
      <c r="AV40" s="13">
        <f t="shared" si="34"/>
        <v>0</v>
      </c>
      <c r="AW40" s="49">
        <f t="shared" si="35"/>
        <v>0</v>
      </c>
      <c r="AX40" s="13">
        <f t="shared" si="36"/>
        <v>0</v>
      </c>
      <c r="AY40" s="49">
        <f t="shared" si="37"/>
        <v>0</v>
      </c>
      <c r="AZ40" s="13">
        <f t="shared" si="38"/>
        <v>0</v>
      </c>
      <c r="BA40" s="4">
        <f t="shared" si="39"/>
        <v>0</v>
      </c>
      <c r="BB40" s="13">
        <f t="shared" si="40"/>
        <v>0</v>
      </c>
      <c r="BC40" s="34">
        <f t="shared" si="41"/>
        <v>0</v>
      </c>
    </row>
    <row r="41" spans="1:55">
      <c r="A41" s="38" t="s">
        <v>131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2"/>
      <c r="AS41" s="31"/>
      <c r="AT41" s="32"/>
      <c r="AU41" s="31"/>
      <c r="AV41" s="32"/>
      <c r="AW41" s="31"/>
      <c r="AX41" s="32"/>
      <c r="AY41" s="31"/>
      <c r="AZ41" s="33"/>
      <c r="BA41" s="31"/>
      <c r="BB41" s="33"/>
      <c r="BC41" s="33"/>
    </row>
    <row r="42" spans="1:55">
      <c r="A42" s="59" t="s">
        <v>3</v>
      </c>
      <c r="B42" s="15" t="s">
        <v>114</v>
      </c>
      <c r="C42" s="15" t="s">
        <v>114</v>
      </c>
      <c r="G42" s="7" t="s">
        <v>5</v>
      </c>
      <c r="H42" s="7" t="s">
        <v>5</v>
      </c>
      <c r="I42" s="7" t="s">
        <v>5</v>
      </c>
      <c r="J42" s="7" t="s">
        <v>5</v>
      </c>
      <c r="K42" s="7" t="s">
        <v>5</v>
      </c>
      <c r="L42" s="7" t="s">
        <v>2</v>
      </c>
      <c r="M42" s="7" t="s">
        <v>2</v>
      </c>
      <c r="N42" s="7" t="s">
        <v>2</v>
      </c>
      <c r="O42" s="7" t="s">
        <v>2</v>
      </c>
      <c r="P42" s="7" t="s">
        <v>2</v>
      </c>
      <c r="Q42" s="7" t="s">
        <v>2</v>
      </c>
      <c r="R42" s="7" t="s">
        <v>2</v>
      </c>
      <c r="S42" s="7" t="s">
        <v>2</v>
      </c>
      <c r="T42" s="7" t="s">
        <v>2</v>
      </c>
      <c r="U42" s="7" t="s">
        <v>2</v>
      </c>
      <c r="V42" s="15" t="s">
        <v>2</v>
      </c>
      <c r="W42" s="15" t="s">
        <v>2</v>
      </c>
      <c r="X42" s="15" t="s">
        <v>2</v>
      </c>
      <c r="Y42" s="15" t="s">
        <v>2</v>
      </c>
      <c r="Z42" s="15" t="s">
        <v>2</v>
      </c>
      <c r="AA42" s="15" t="s">
        <v>2</v>
      </c>
      <c r="AB42" s="15" t="s">
        <v>2</v>
      </c>
      <c r="AC42" s="15" t="s">
        <v>2</v>
      </c>
      <c r="AD42" s="15" t="s">
        <v>2</v>
      </c>
      <c r="AE42" s="15" t="s">
        <v>2</v>
      </c>
      <c r="AF42" s="7" t="s">
        <v>6</v>
      </c>
      <c r="AG42" s="7" t="s">
        <v>6</v>
      </c>
      <c r="AH42" s="7" t="s">
        <v>6</v>
      </c>
      <c r="AI42" s="7" t="s">
        <v>6</v>
      </c>
      <c r="AJ42" s="7" t="s">
        <v>6</v>
      </c>
      <c r="AK42" s="7" t="s">
        <v>6</v>
      </c>
      <c r="AL42" s="7" t="s">
        <v>6</v>
      </c>
      <c r="AM42" s="7" t="s">
        <v>6</v>
      </c>
      <c r="AN42" s="7" t="s">
        <v>6</v>
      </c>
      <c r="AO42" s="7" t="s">
        <v>6</v>
      </c>
      <c r="AP42" s="50">
        <f>COUNTA(B42:AE43)</f>
        <v>32</v>
      </c>
      <c r="AQ42" s="50">
        <f>COUNTA(B42:F43)</f>
        <v>2</v>
      </c>
      <c r="AR42" s="51">
        <f t="shared" ref="AR42:AR44" si="42">AQ42/$AP42</f>
        <v>6.25E-2</v>
      </c>
      <c r="AS42" s="50">
        <f>COUNTA(G42:K43)</f>
        <v>5</v>
      </c>
      <c r="AT42" s="51">
        <f t="shared" ref="AT42:AT44" si="43">AS42/$AP42</f>
        <v>0.15625</v>
      </c>
      <c r="AU42" s="50">
        <f>COUNTA(L42:U43)</f>
        <v>14</v>
      </c>
      <c r="AV42" s="51">
        <f t="shared" ref="AV42:AV44" si="44">AU42/$AP42</f>
        <v>0.4375</v>
      </c>
      <c r="AW42" s="50">
        <f>COUNTA(V42:AE43)</f>
        <v>11</v>
      </c>
      <c r="AX42" s="51">
        <f t="shared" ref="AX42:AX44" si="45">AW42/$AP42</f>
        <v>0.34375</v>
      </c>
      <c r="AY42" s="50">
        <f>COUNTA(AF42:AO43)</f>
        <v>11</v>
      </c>
      <c r="AZ42" s="51">
        <f>AY42/$AP42</f>
        <v>0.34375</v>
      </c>
      <c r="BA42" s="50">
        <f t="shared" ref="BA42:BA45" si="46">AS42+AU42</f>
        <v>19</v>
      </c>
      <c r="BB42" s="51">
        <f t="shared" ref="BB42:BB45" si="47">BA42/$AP42</f>
        <v>0.59375</v>
      </c>
      <c r="BC42" s="51">
        <f>BA42/52</f>
        <v>0.36538461538461536</v>
      </c>
    </row>
    <row r="43" spans="1:55">
      <c r="A43" s="59"/>
      <c r="B43" s="7"/>
      <c r="C43" s="7"/>
      <c r="G43" s="7"/>
      <c r="H43" s="7"/>
      <c r="I43" s="7"/>
      <c r="J43" s="7"/>
      <c r="K43" s="7"/>
      <c r="L43" s="7" t="s">
        <v>2</v>
      </c>
      <c r="M43" s="7" t="s">
        <v>2</v>
      </c>
      <c r="N43" s="7" t="s">
        <v>2</v>
      </c>
      <c r="O43" s="7" t="s">
        <v>2</v>
      </c>
      <c r="P43" s="7"/>
      <c r="Q43" s="7"/>
      <c r="R43" s="7"/>
      <c r="S43" s="7"/>
      <c r="T43" s="7"/>
      <c r="U43" s="7"/>
      <c r="V43" s="15" t="s">
        <v>2</v>
      </c>
      <c r="W43" s="7"/>
      <c r="X43" s="7"/>
      <c r="Y43" s="7"/>
      <c r="Z43" s="7"/>
      <c r="AA43" s="7"/>
      <c r="AB43" s="7"/>
      <c r="AC43" s="7"/>
      <c r="AD43" s="7"/>
      <c r="AE43" s="7"/>
      <c r="AF43" s="7" t="s">
        <v>6</v>
      </c>
      <c r="AG43" s="7"/>
      <c r="AH43" s="7"/>
      <c r="AI43" s="7"/>
      <c r="AJ43" s="7"/>
      <c r="AK43" s="7"/>
      <c r="AL43" s="7"/>
      <c r="AM43" s="7"/>
      <c r="AN43" s="7"/>
      <c r="AO43" s="7"/>
      <c r="AP43" s="50"/>
      <c r="AQ43" s="50"/>
      <c r="AR43" s="51"/>
      <c r="AS43" s="50"/>
      <c r="AT43" s="51"/>
      <c r="AU43" s="50"/>
      <c r="AV43" s="51"/>
      <c r="AW43" s="50"/>
      <c r="AX43" s="51"/>
      <c r="AY43" s="50"/>
      <c r="AZ43" s="51"/>
      <c r="BA43" s="50">
        <f t="shared" si="46"/>
        <v>0</v>
      </c>
      <c r="BB43" s="51" t="e">
        <f t="shared" si="47"/>
        <v>#DIV/0!</v>
      </c>
      <c r="BC43" s="51"/>
    </row>
    <row r="44" spans="1:55">
      <c r="A44" s="52" t="s">
        <v>26</v>
      </c>
      <c r="G44" s="7" t="s">
        <v>5</v>
      </c>
      <c r="H44" s="7" t="s">
        <v>5</v>
      </c>
      <c r="I44" s="7" t="s">
        <v>5</v>
      </c>
      <c r="J44" s="7" t="s">
        <v>5</v>
      </c>
      <c r="L44" s="7" t="s">
        <v>2</v>
      </c>
      <c r="M44" s="7" t="s">
        <v>2</v>
      </c>
      <c r="N44" s="7" t="s">
        <v>2</v>
      </c>
      <c r="O44" s="7" t="s">
        <v>2</v>
      </c>
      <c r="P44" s="7" t="s">
        <v>2</v>
      </c>
      <c r="Q44" s="7" t="s">
        <v>2</v>
      </c>
      <c r="R44" s="7" t="s">
        <v>2</v>
      </c>
      <c r="S44" s="7" t="s">
        <v>2</v>
      </c>
      <c r="T44" s="7" t="s">
        <v>2</v>
      </c>
      <c r="U44" s="7" t="s">
        <v>2</v>
      </c>
      <c r="V44" s="15" t="s">
        <v>2</v>
      </c>
      <c r="W44" s="15" t="s">
        <v>2</v>
      </c>
      <c r="X44" s="15" t="s">
        <v>2</v>
      </c>
      <c r="AF44" s="7" t="s">
        <v>6</v>
      </c>
      <c r="AG44" s="7" t="s">
        <v>6</v>
      </c>
      <c r="AH44" s="7" t="s">
        <v>6</v>
      </c>
      <c r="AI44" s="7" t="s">
        <v>6</v>
      </c>
      <c r="AJ44" s="7" t="s">
        <v>6</v>
      </c>
      <c r="AK44" s="7" t="s">
        <v>6</v>
      </c>
      <c r="AL44" s="7" t="s">
        <v>6</v>
      </c>
      <c r="AP44" s="50">
        <f>COUNTA(B44:AE45)</f>
        <v>18</v>
      </c>
      <c r="AQ44" s="50">
        <f>COUNTA(B44:F45)</f>
        <v>0</v>
      </c>
      <c r="AR44" s="51">
        <f t="shared" si="42"/>
        <v>0</v>
      </c>
      <c r="AS44" s="50">
        <f>COUNTA(G44:K45)</f>
        <v>4</v>
      </c>
      <c r="AT44" s="51">
        <f t="shared" si="43"/>
        <v>0.22222222222222221</v>
      </c>
      <c r="AU44" s="50">
        <f>COUNTA(L44:U45)</f>
        <v>11</v>
      </c>
      <c r="AV44" s="51">
        <f t="shared" si="44"/>
        <v>0.61111111111111116</v>
      </c>
      <c r="AW44" s="50">
        <f>COUNTA(V44:AE45)</f>
        <v>3</v>
      </c>
      <c r="AX44" s="51">
        <f t="shared" si="45"/>
        <v>0.16666666666666666</v>
      </c>
      <c r="AY44" s="50">
        <f>COUNTA(AF44:AO45)</f>
        <v>7</v>
      </c>
      <c r="AZ44" s="51">
        <f>AY44/$AP44</f>
        <v>0.3888888888888889</v>
      </c>
      <c r="BA44" s="50">
        <f t="shared" si="46"/>
        <v>15</v>
      </c>
      <c r="BB44" s="51">
        <f t="shared" si="47"/>
        <v>0.83333333333333337</v>
      </c>
      <c r="BC44" s="51">
        <f>BA44/52</f>
        <v>0.28846153846153844</v>
      </c>
    </row>
    <row r="45" spans="1:55">
      <c r="A45" s="52"/>
      <c r="G45" s="7"/>
      <c r="H45" s="7"/>
      <c r="I45" s="7"/>
      <c r="J45" s="7"/>
      <c r="L45" s="7" t="s">
        <v>2</v>
      </c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AF45" s="7"/>
      <c r="AG45" s="7"/>
      <c r="AH45" s="7"/>
      <c r="AI45" s="7"/>
      <c r="AJ45" s="7"/>
      <c r="AK45" s="7"/>
      <c r="AL45" s="7"/>
      <c r="AP45" s="50"/>
      <c r="AQ45" s="50"/>
      <c r="AR45" s="51"/>
      <c r="AS45" s="50"/>
      <c r="AT45" s="51"/>
      <c r="AU45" s="50"/>
      <c r="AV45" s="51"/>
      <c r="AW45" s="50"/>
      <c r="AX45" s="51"/>
      <c r="AY45" s="50"/>
      <c r="AZ45" s="51"/>
      <c r="BA45" s="50">
        <f t="shared" si="46"/>
        <v>0</v>
      </c>
      <c r="BB45" s="51" t="e">
        <f t="shared" si="47"/>
        <v>#DIV/0!</v>
      </c>
      <c r="BC45" s="51"/>
    </row>
    <row r="46" spans="1:55">
      <c r="A46" t="s">
        <v>19</v>
      </c>
      <c r="G46" s="7" t="s">
        <v>5</v>
      </c>
      <c r="L46" s="7" t="s">
        <v>2</v>
      </c>
      <c r="M46" s="7" t="s">
        <v>2</v>
      </c>
      <c r="N46" s="7" t="s">
        <v>2</v>
      </c>
      <c r="V46" s="15" t="s">
        <v>2</v>
      </c>
      <c r="AF46" s="7" t="s">
        <v>6</v>
      </c>
      <c r="AG46" s="7" t="s">
        <v>6</v>
      </c>
      <c r="AP46" s="4">
        <f t="shared" ref="AP46:AP58" si="48">COUNTA(B46:AE46)</f>
        <v>5</v>
      </c>
      <c r="AQ46" s="49">
        <f t="shared" ref="AQ46:AQ58" si="49">COUNTA(B46:F46)</f>
        <v>0</v>
      </c>
      <c r="AR46" s="13">
        <f t="shared" ref="AR46:AR58" si="50">AQ46/$AP46</f>
        <v>0</v>
      </c>
      <c r="AS46" s="4">
        <f t="shared" ref="AS46:AS58" si="51">COUNTA(G46:K46)</f>
        <v>1</v>
      </c>
      <c r="AT46" s="13">
        <f t="shared" ref="AT46:AT58" si="52">AS46/$AP46</f>
        <v>0.2</v>
      </c>
      <c r="AU46" s="49">
        <f t="shared" ref="AU46:AU58" si="53">COUNTA(L46:U46)</f>
        <v>3</v>
      </c>
      <c r="AV46" s="13">
        <f t="shared" ref="AV46:AV58" si="54">AU46/$AP46</f>
        <v>0.6</v>
      </c>
      <c r="AW46" s="49">
        <f t="shared" ref="AW46:AW58" si="55">COUNTA(V46:AE46)</f>
        <v>1</v>
      </c>
      <c r="AX46" s="13">
        <f t="shared" ref="AX46:AX58" si="56">AW46/$AP46</f>
        <v>0.2</v>
      </c>
      <c r="AY46" s="49">
        <f t="shared" ref="AY46:AY58" si="57">COUNTA(AF46:AO46)</f>
        <v>2</v>
      </c>
      <c r="AZ46" s="13">
        <f t="shared" ref="AZ46:AZ58" si="58">AY46/$AP46</f>
        <v>0.4</v>
      </c>
      <c r="BA46" s="4">
        <f t="shared" ref="BA46:BA58" si="59">AS46+AU46</f>
        <v>4</v>
      </c>
      <c r="BB46" s="13">
        <f t="shared" ref="BB46:BB58" si="60">BA46/$AP46</f>
        <v>0.8</v>
      </c>
      <c r="BC46" s="34">
        <f t="shared" ref="BC46:BC58" si="61">BA46/52</f>
        <v>7.6923076923076927E-2</v>
      </c>
    </row>
    <row r="47" spans="1:55">
      <c r="A47" t="s">
        <v>29</v>
      </c>
      <c r="G47" s="7" t="s">
        <v>5</v>
      </c>
      <c r="L47" s="7" t="s">
        <v>2</v>
      </c>
      <c r="M47" s="7" t="s">
        <v>2</v>
      </c>
      <c r="N47" s="7" t="s">
        <v>2</v>
      </c>
      <c r="AF47" s="7" t="s">
        <v>6</v>
      </c>
      <c r="AP47" s="4">
        <f t="shared" si="48"/>
        <v>4</v>
      </c>
      <c r="AQ47" s="49">
        <f t="shared" si="49"/>
        <v>0</v>
      </c>
      <c r="AR47" s="13">
        <f t="shared" si="50"/>
        <v>0</v>
      </c>
      <c r="AS47" s="4">
        <f t="shared" si="51"/>
        <v>1</v>
      </c>
      <c r="AT47" s="13">
        <f t="shared" si="52"/>
        <v>0.25</v>
      </c>
      <c r="AU47" s="49">
        <f t="shared" si="53"/>
        <v>3</v>
      </c>
      <c r="AV47" s="13">
        <f t="shared" si="54"/>
        <v>0.75</v>
      </c>
      <c r="AW47" s="49">
        <f t="shared" si="55"/>
        <v>0</v>
      </c>
      <c r="AX47" s="13">
        <f t="shared" si="56"/>
        <v>0</v>
      </c>
      <c r="AY47" s="49">
        <f t="shared" si="57"/>
        <v>1</v>
      </c>
      <c r="AZ47" s="13">
        <f t="shared" si="58"/>
        <v>0.25</v>
      </c>
      <c r="BA47" s="4">
        <f t="shared" si="59"/>
        <v>4</v>
      </c>
      <c r="BB47" s="13">
        <f t="shared" si="60"/>
        <v>1</v>
      </c>
      <c r="BC47" s="34">
        <f t="shared" si="61"/>
        <v>7.6923076923076927E-2</v>
      </c>
    </row>
    <row r="48" spans="1:55">
      <c r="A48" t="s">
        <v>31</v>
      </c>
      <c r="G48" s="7" t="s">
        <v>5</v>
      </c>
      <c r="L48" s="7" t="s">
        <v>2</v>
      </c>
      <c r="M48" s="7" t="s">
        <v>2</v>
      </c>
      <c r="V48" s="15" t="s">
        <v>2</v>
      </c>
      <c r="AP48" s="4">
        <f t="shared" si="48"/>
        <v>4</v>
      </c>
      <c r="AQ48" s="49">
        <f t="shared" si="49"/>
        <v>0</v>
      </c>
      <c r="AR48" s="13">
        <f t="shared" si="50"/>
        <v>0</v>
      </c>
      <c r="AS48" s="4">
        <f t="shared" si="51"/>
        <v>1</v>
      </c>
      <c r="AT48" s="13">
        <f t="shared" si="52"/>
        <v>0.25</v>
      </c>
      <c r="AU48" s="49">
        <f t="shared" si="53"/>
        <v>2</v>
      </c>
      <c r="AV48" s="13">
        <f t="shared" si="54"/>
        <v>0.5</v>
      </c>
      <c r="AW48" s="49">
        <f t="shared" si="55"/>
        <v>1</v>
      </c>
      <c r="AX48" s="13">
        <f t="shared" si="56"/>
        <v>0.25</v>
      </c>
      <c r="AY48" s="49">
        <f t="shared" si="57"/>
        <v>0</v>
      </c>
      <c r="AZ48" s="13">
        <f t="shared" si="58"/>
        <v>0</v>
      </c>
      <c r="BA48" s="4">
        <f t="shared" si="59"/>
        <v>3</v>
      </c>
      <c r="BB48" s="13">
        <f t="shared" si="60"/>
        <v>0.75</v>
      </c>
      <c r="BC48" s="34">
        <f t="shared" si="61"/>
        <v>5.7692307692307696E-2</v>
      </c>
    </row>
    <row r="49" spans="1:55">
      <c r="A49" t="s">
        <v>24</v>
      </c>
      <c r="G49" s="7" t="s">
        <v>5</v>
      </c>
      <c r="H49" s="7" t="s">
        <v>5</v>
      </c>
      <c r="L49" s="46"/>
      <c r="V49" s="15" t="s">
        <v>2</v>
      </c>
      <c r="W49" s="15" t="s">
        <v>2</v>
      </c>
      <c r="AF49" s="46"/>
      <c r="AP49" s="4">
        <f t="shared" si="48"/>
        <v>4</v>
      </c>
      <c r="AQ49" s="49">
        <f t="shared" si="49"/>
        <v>0</v>
      </c>
      <c r="AR49" s="13">
        <f t="shared" si="50"/>
        <v>0</v>
      </c>
      <c r="AS49" s="4">
        <f t="shared" si="51"/>
        <v>2</v>
      </c>
      <c r="AT49" s="13">
        <f t="shared" si="52"/>
        <v>0.5</v>
      </c>
      <c r="AU49" s="49">
        <f t="shared" si="53"/>
        <v>0</v>
      </c>
      <c r="AV49" s="13">
        <f t="shared" si="54"/>
        <v>0</v>
      </c>
      <c r="AW49" s="49">
        <f t="shared" si="55"/>
        <v>2</v>
      </c>
      <c r="AX49" s="13">
        <f t="shared" si="56"/>
        <v>0.5</v>
      </c>
      <c r="AY49" s="49">
        <f t="shared" si="57"/>
        <v>0</v>
      </c>
      <c r="AZ49" s="13">
        <f t="shared" si="58"/>
        <v>0</v>
      </c>
      <c r="BA49" s="4">
        <f t="shared" si="59"/>
        <v>2</v>
      </c>
      <c r="BB49" s="13">
        <f t="shared" si="60"/>
        <v>0.5</v>
      </c>
      <c r="BC49" s="34">
        <f t="shared" si="61"/>
        <v>3.8461538461538464E-2</v>
      </c>
    </row>
    <row r="50" spans="1:55">
      <c r="A50" t="s">
        <v>30</v>
      </c>
      <c r="L50" s="7" t="s">
        <v>2</v>
      </c>
      <c r="V50" s="15" t="s">
        <v>2</v>
      </c>
      <c r="W50" s="15" t="s">
        <v>2</v>
      </c>
      <c r="AF50" s="7" t="s">
        <v>6</v>
      </c>
      <c r="AP50" s="4">
        <f t="shared" si="48"/>
        <v>3</v>
      </c>
      <c r="AQ50" s="49">
        <f t="shared" si="49"/>
        <v>0</v>
      </c>
      <c r="AR50" s="13">
        <f t="shared" si="50"/>
        <v>0</v>
      </c>
      <c r="AS50" s="4">
        <f t="shared" si="51"/>
        <v>0</v>
      </c>
      <c r="AT50" s="13">
        <f t="shared" si="52"/>
        <v>0</v>
      </c>
      <c r="AU50" s="49">
        <f t="shared" si="53"/>
        <v>1</v>
      </c>
      <c r="AV50" s="13">
        <f t="shared" si="54"/>
        <v>0.33333333333333331</v>
      </c>
      <c r="AW50" s="49">
        <f t="shared" si="55"/>
        <v>2</v>
      </c>
      <c r="AX50" s="13">
        <f t="shared" si="56"/>
        <v>0.66666666666666663</v>
      </c>
      <c r="AY50" s="49">
        <f t="shared" si="57"/>
        <v>1</v>
      </c>
      <c r="AZ50" s="13">
        <f t="shared" si="58"/>
        <v>0.33333333333333331</v>
      </c>
      <c r="BA50" s="4">
        <f t="shared" si="59"/>
        <v>1</v>
      </c>
      <c r="BB50" s="13">
        <f t="shared" si="60"/>
        <v>0.33333333333333331</v>
      </c>
      <c r="BC50" s="34">
        <f t="shared" si="61"/>
        <v>1.9230769230769232E-2</v>
      </c>
    </row>
    <row r="51" spans="1:55">
      <c r="A51" t="s">
        <v>18</v>
      </c>
      <c r="L51" s="7" t="s">
        <v>2</v>
      </c>
      <c r="AF51" s="7" t="s">
        <v>6</v>
      </c>
      <c r="AP51" s="4">
        <f t="shared" si="48"/>
        <v>1</v>
      </c>
      <c r="AQ51" s="49">
        <f t="shared" si="49"/>
        <v>0</v>
      </c>
      <c r="AR51" s="13">
        <f t="shared" si="50"/>
        <v>0</v>
      </c>
      <c r="AS51" s="4">
        <f t="shared" si="51"/>
        <v>0</v>
      </c>
      <c r="AT51" s="13">
        <f t="shared" si="52"/>
        <v>0</v>
      </c>
      <c r="AU51" s="49">
        <f t="shared" si="53"/>
        <v>1</v>
      </c>
      <c r="AV51" s="13">
        <f t="shared" si="54"/>
        <v>1</v>
      </c>
      <c r="AW51" s="49">
        <f t="shared" si="55"/>
        <v>0</v>
      </c>
      <c r="AX51" s="13">
        <f t="shared" si="56"/>
        <v>0</v>
      </c>
      <c r="AY51" s="49">
        <f t="shared" si="57"/>
        <v>1</v>
      </c>
      <c r="AZ51" s="13">
        <f t="shared" si="58"/>
        <v>1</v>
      </c>
      <c r="BA51" s="4">
        <f t="shared" si="59"/>
        <v>1</v>
      </c>
      <c r="BB51" s="13">
        <f t="shared" si="60"/>
        <v>1</v>
      </c>
      <c r="BC51" s="34">
        <f t="shared" si="61"/>
        <v>1.9230769230769232E-2</v>
      </c>
    </row>
    <row r="52" spans="1:55">
      <c r="A52" t="s">
        <v>14</v>
      </c>
      <c r="L52" s="7" t="s">
        <v>2</v>
      </c>
      <c r="AF52" s="7" t="s">
        <v>6</v>
      </c>
      <c r="AP52" s="4">
        <f t="shared" si="48"/>
        <v>1</v>
      </c>
      <c r="AQ52" s="49">
        <f t="shared" si="49"/>
        <v>0</v>
      </c>
      <c r="AR52" s="13">
        <f t="shared" si="50"/>
        <v>0</v>
      </c>
      <c r="AS52" s="4">
        <f t="shared" si="51"/>
        <v>0</v>
      </c>
      <c r="AT52" s="13">
        <f t="shared" si="52"/>
        <v>0</v>
      </c>
      <c r="AU52" s="49">
        <f t="shared" si="53"/>
        <v>1</v>
      </c>
      <c r="AV52" s="13">
        <f t="shared" si="54"/>
        <v>1</v>
      </c>
      <c r="AW52" s="49">
        <f t="shared" si="55"/>
        <v>0</v>
      </c>
      <c r="AX52" s="13">
        <f t="shared" si="56"/>
        <v>0</v>
      </c>
      <c r="AY52" s="49">
        <f t="shared" si="57"/>
        <v>1</v>
      </c>
      <c r="AZ52" s="13">
        <f t="shared" si="58"/>
        <v>1</v>
      </c>
      <c r="BA52" s="4">
        <f t="shared" si="59"/>
        <v>1</v>
      </c>
      <c r="BB52" s="13">
        <f t="shared" si="60"/>
        <v>1</v>
      </c>
      <c r="BC52" s="34">
        <f t="shared" si="61"/>
        <v>1.9230769230769232E-2</v>
      </c>
    </row>
    <row r="53" spans="1:55">
      <c r="A53" t="s">
        <v>7</v>
      </c>
      <c r="L53" s="7" t="s">
        <v>2</v>
      </c>
      <c r="AP53" s="4">
        <f t="shared" si="48"/>
        <v>1</v>
      </c>
      <c r="AQ53" s="49">
        <f t="shared" si="49"/>
        <v>0</v>
      </c>
      <c r="AR53" s="13">
        <f t="shared" si="50"/>
        <v>0</v>
      </c>
      <c r="AS53" s="4">
        <f t="shared" si="51"/>
        <v>0</v>
      </c>
      <c r="AT53" s="13">
        <f t="shared" si="52"/>
        <v>0</v>
      </c>
      <c r="AU53" s="49">
        <f t="shared" si="53"/>
        <v>1</v>
      </c>
      <c r="AV53" s="13">
        <f t="shared" si="54"/>
        <v>1</v>
      </c>
      <c r="AW53" s="49">
        <f t="shared" si="55"/>
        <v>0</v>
      </c>
      <c r="AX53" s="13">
        <f t="shared" si="56"/>
        <v>0</v>
      </c>
      <c r="AY53" s="49">
        <f t="shared" si="57"/>
        <v>0</v>
      </c>
      <c r="AZ53" s="13">
        <f t="shared" si="58"/>
        <v>0</v>
      </c>
      <c r="BA53" s="4">
        <f t="shared" si="59"/>
        <v>1</v>
      </c>
      <c r="BB53" s="13">
        <f t="shared" si="60"/>
        <v>1</v>
      </c>
      <c r="BC53" s="34">
        <f t="shared" si="61"/>
        <v>1.9230769230769232E-2</v>
      </c>
    </row>
    <row r="54" spans="1:55">
      <c r="A54" t="s">
        <v>16</v>
      </c>
      <c r="G54" s="46"/>
      <c r="H54" s="46"/>
      <c r="L54" s="7" t="s">
        <v>2</v>
      </c>
      <c r="V54" s="46"/>
      <c r="W54" s="46"/>
      <c r="AP54" s="4">
        <f t="shared" si="48"/>
        <v>1</v>
      </c>
      <c r="AQ54" s="49">
        <f t="shared" si="49"/>
        <v>0</v>
      </c>
      <c r="AR54" s="13">
        <f t="shared" si="50"/>
        <v>0</v>
      </c>
      <c r="AS54" s="4">
        <f t="shared" si="51"/>
        <v>0</v>
      </c>
      <c r="AT54" s="13">
        <f t="shared" si="52"/>
        <v>0</v>
      </c>
      <c r="AU54" s="49">
        <f t="shared" si="53"/>
        <v>1</v>
      </c>
      <c r="AV54" s="13">
        <f t="shared" si="54"/>
        <v>1</v>
      </c>
      <c r="AW54" s="49">
        <f t="shared" si="55"/>
        <v>0</v>
      </c>
      <c r="AX54" s="13">
        <f t="shared" si="56"/>
        <v>0</v>
      </c>
      <c r="AY54" s="49">
        <f t="shared" si="57"/>
        <v>0</v>
      </c>
      <c r="AZ54" s="13">
        <f t="shared" si="58"/>
        <v>0</v>
      </c>
      <c r="BA54" s="4">
        <f t="shared" si="59"/>
        <v>1</v>
      </c>
      <c r="BB54" s="13">
        <f t="shared" si="60"/>
        <v>1</v>
      </c>
      <c r="BC54" s="34">
        <f t="shared" si="61"/>
        <v>1.9230769230769232E-2</v>
      </c>
    </row>
    <row r="55" spans="1:55">
      <c r="A55" t="s">
        <v>10</v>
      </c>
      <c r="G55" s="7" t="s">
        <v>5</v>
      </c>
      <c r="AP55" s="4">
        <f t="shared" si="48"/>
        <v>1</v>
      </c>
      <c r="AQ55" s="49">
        <f t="shared" si="49"/>
        <v>0</v>
      </c>
      <c r="AR55" s="13">
        <f t="shared" si="50"/>
        <v>0</v>
      </c>
      <c r="AS55" s="4">
        <f t="shared" si="51"/>
        <v>1</v>
      </c>
      <c r="AT55" s="13">
        <f t="shared" si="52"/>
        <v>1</v>
      </c>
      <c r="AU55" s="49">
        <f t="shared" si="53"/>
        <v>0</v>
      </c>
      <c r="AV55" s="13">
        <f t="shared" si="54"/>
        <v>0</v>
      </c>
      <c r="AW55" s="49">
        <f t="shared" si="55"/>
        <v>0</v>
      </c>
      <c r="AX55" s="13">
        <f t="shared" si="56"/>
        <v>0</v>
      </c>
      <c r="AY55" s="49">
        <f t="shared" si="57"/>
        <v>0</v>
      </c>
      <c r="AZ55" s="13">
        <f t="shared" si="58"/>
        <v>0</v>
      </c>
      <c r="BA55" s="4">
        <f t="shared" si="59"/>
        <v>1</v>
      </c>
      <c r="BB55" s="13">
        <f t="shared" si="60"/>
        <v>1</v>
      </c>
      <c r="BC55" s="34">
        <f t="shared" si="61"/>
        <v>1.9230769230769232E-2</v>
      </c>
    </row>
    <row r="56" spans="1:55">
      <c r="A56" t="s">
        <v>37</v>
      </c>
      <c r="G56" s="7" t="s">
        <v>5</v>
      </c>
      <c r="AP56" s="4">
        <f t="shared" si="48"/>
        <v>1</v>
      </c>
      <c r="AQ56" s="49">
        <f t="shared" si="49"/>
        <v>0</v>
      </c>
      <c r="AR56" s="13">
        <f t="shared" si="50"/>
        <v>0</v>
      </c>
      <c r="AS56" s="4">
        <f t="shared" si="51"/>
        <v>1</v>
      </c>
      <c r="AT56" s="13">
        <f t="shared" si="52"/>
        <v>1</v>
      </c>
      <c r="AU56" s="49">
        <f t="shared" si="53"/>
        <v>0</v>
      </c>
      <c r="AV56" s="13">
        <f t="shared" si="54"/>
        <v>0</v>
      </c>
      <c r="AW56" s="49">
        <f t="shared" si="55"/>
        <v>0</v>
      </c>
      <c r="AX56" s="13">
        <f t="shared" si="56"/>
        <v>0</v>
      </c>
      <c r="AY56" s="49">
        <f t="shared" si="57"/>
        <v>0</v>
      </c>
      <c r="AZ56" s="13">
        <f t="shared" si="58"/>
        <v>0</v>
      </c>
      <c r="BA56" s="4">
        <f t="shared" si="59"/>
        <v>1</v>
      </c>
      <c r="BB56" s="13">
        <f t="shared" si="60"/>
        <v>1</v>
      </c>
      <c r="BC56" s="34">
        <f t="shared" si="61"/>
        <v>1.9230769230769232E-2</v>
      </c>
    </row>
    <row r="57" spans="1:55">
      <c r="A57" t="s">
        <v>38</v>
      </c>
      <c r="G57" s="7" t="s">
        <v>5</v>
      </c>
      <c r="AP57" s="4">
        <f t="shared" si="48"/>
        <v>1</v>
      </c>
      <c r="AQ57" s="49">
        <f t="shared" si="49"/>
        <v>0</v>
      </c>
      <c r="AR57" s="13">
        <f t="shared" si="50"/>
        <v>0</v>
      </c>
      <c r="AS57" s="4">
        <f t="shared" si="51"/>
        <v>1</v>
      </c>
      <c r="AT57" s="13">
        <f t="shared" si="52"/>
        <v>1</v>
      </c>
      <c r="AU57" s="49">
        <f t="shared" si="53"/>
        <v>0</v>
      </c>
      <c r="AV57" s="13">
        <f t="shared" si="54"/>
        <v>0</v>
      </c>
      <c r="AW57" s="49">
        <f t="shared" si="55"/>
        <v>0</v>
      </c>
      <c r="AX57" s="13">
        <f t="shared" si="56"/>
        <v>0</v>
      </c>
      <c r="AY57" s="49">
        <f t="shared" si="57"/>
        <v>0</v>
      </c>
      <c r="AZ57" s="13">
        <f t="shared" si="58"/>
        <v>0</v>
      </c>
      <c r="BA57" s="4">
        <f t="shared" si="59"/>
        <v>1</v>
      </c>
      <c r="BB57" s="13">
        <f t="shared" si="60"/>
        <v>1</v>
      </c>
      <c r="BC57" s="34">
        <f t="shared" si="61"/>
        <v>1.9230769230769232E-2</v>
      </c>
    </row>
    <row r="58" spans="1:55">
      <c r="A58" t="s">
        <v>28</v>
      </c>
      <c r="V58" s="15" t="s">
        <v>2</v>
      </c>
      <c r="W58" s="15" t="s">
        <v>2</v>
      </c>
      <c r="AF58" s="7" t="s">
        <v>6</v>
      </c>
      <c r="AP58" s="4">
        <f t="shared" si="48"/>
        <v>2</v>
      </c>
      <c r="AQ58" s="49">
        <f t="shared" si="49"/>
        <v>0</v>
      </c>
      <c r="AR58" s="13">
        <f t="shared" si="50"/>
        <v>0</v>
      </c>
      <c r="AS58" s="4">
        <f t="shared" si="51"/>
        <v>0</v>
      </c>
      <c r="AT58" s="13">
        <f t="shared" si="52"/>
        <v>0</v>
      </c>
      <c r="AU58" s="49">
        <f t="shared" si="53"/>
        <v>0</v>
      </c>
      <c r="AV58" s="13">
        <f t="shared" si="54"/>
        <v>0</v>
      </c>
      <c r="AW58" s="49">
        <f t="shared" si="55"/>
        <v>2</v>
      </c>
      <c r="AX58" s="13">
        <f t="shared" si="56"/>
        <v>1</v>
      </c>
      <c r="AY58" s="49">
        <f t="shared" si="57"/>
        <v>1</v>
      </c>
      <c r="AZ58" s="13">
        <f t="shared" si="58"/>
        <v>0.5</v>
      </c>
      <c r="BA58" s="4">
        <f t="shared" si="59"/>
        <v>0</v>
      </c>
      <c r="BB58" s="13">
        <f t="shared" si="60"/>
        <v>0</v>
      </c>
      <c r="BC58" s="34">
        <f t="shared" si="61"/>
        <v>0</v>
      </c>
    </row>
    <row r="59" spans="1:55">
      <c r="A59" s="38" t="s">
        <v>132</v>
      </c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2"/>
      <c r="AS59" s="31"/>
      <c r="AT59" s="32"/>
      <c r="AU59" s="31"/>
      <c r="AV59" s="32"/>
      <c r="AW59" s="31"/>
      <c r="AX59" s="32"/>
      <c r="AY59" s="31"/>
      <c r="AZ59" s="33"/>
      <c r="BA59" s="31"/>
      <c r="BB59" s="33"/>
      <c r="BC59" s="33"/>
    </row>
    <row r="60" spans="1:55">
      <c r="A60" s="3" t="s">
        <v>19</v>
      </c>
      <c r="G60" s="10" t="s">
        <v>5</v>
      </c>
      <c r="L60" s="7" t="s">
        <v>2</v>
      </c>
      <c r="M60" s="7" t="s">
        <v>2</v>
      </c>
      <c r="N60" s="7" t="s">
        <v>2</v>
      </c>
      <c r="O60" s="7" t="s">
        <v>2</v>
      </c>
      <c r="P60" s="7" t="s">
        <v>2</v>
      </c>
      <c r="Q60" s="7" t="s">
        <v>2</v>
      </c>
      <c r="R60" s="6" t="s">
        <v>2</v>
      </c>
      <c r="V60" s="15" t="s">
        <v>2</v>
      </c>
      <c r="W60" s="15" t="s">
        <v>2</v>
      </c>
      <c r="X60" s="15" t="s">
        <v>2</v>
      </c>
      <c r="Y60" s="15" t="s">
        <v>2</v>
      </c>
      <c r="Z60" s="15" t="s">
        <v>2</v>
      </c>
      <c r="AF60" s="7" t="s">
        <v>6</v>
      </c>
      <c r="AG60" s="7" t="s">
        <v>6</v>
      </c>
      <c r="AP60" s="4">
        <f t="shared" ref="AP60:AP74" si="62">COUNTA(B60:AE60)</f>
        <v>13</v>
      </c>
      <c r="AQ60" s="49">
        <f t="shared" ref="AQ60:AQ74" si="63">COUNTA(B60:F60)</f>
        <v>0</v>
      </c>
      <c r="AR60" s="13">
        <f t="shared" ref="AR60:AR74" si="64">AQ60/$AP60</f>
        <v>0</v>
      </c>
      <c r="AS60" s="4">
        <f t="shared" ref="AS60:AS74" si="65">COUNTA(G60:K60)</f>
        <v>1</v>
      </c>
      <c r="AT60" s="13">
        <f t="shared" ref="AT60:AT74" si="66">AS60/$AP60</f>
        <v>7.6923076923076927E-2</v>
      </c>
      <c r="AU60" s="49">
        <f t="shared" ref="AU60:AU74" si="67">COUNTA(L60:U60)</f>
        <v>7</v>
      </c>
      <c r="AV60" s="13">
        <f t="shared" ref="AV60:AV74" si="68">AU60/$AP60</f>
        <v>0.53846153846153844</v>
      </c>
      <c r="AW60" s="49">
        <f t="shared" ref="AW60:AW74" si="69">COUNTA(V60:AE60)</f>
        <v>5</v>
      </c>
      <c r="AX60" s="13">
        <f t="shared" ref="AX60:AX74" si="70">AW60/$AP60</f>
        <v>0.38461538461538464</v>
      </c>
      <c r="AY60" s="49">
        <f t="shared" ref="AY60:AY74" si="71">COUNTA(AF60:AO60)</f>
        <v>2</v>
      </c>
      <c r="AZ60" s="13">
        <f t="shared" ref="AZ60:AZ74" si="72">AY60/$AP60</f>
        <v>0.15384615384615385</v>
      </c>
      <c r="BA60" s="4">
        <f t="shared" ref="BA60:BA74" si="73">AS60+AU60</f>
        <v>8</v>
      </c>
      <c r="BB60" s="13">
        <f t="shared" ref="BB60:BB74" si="74">BA60/$AP60</f>
        <v>0.61538461538461542</v>
      </c>
      <c r="BC60" s="34">
        <f t="shared" ref="BC60:BC74" si="75">BA60/44</f>
        <v>0.18181818181818182</v>
      </c>
    </row>
    <row r="61" spans="1:55">
      <c r="A61" t="s">
        <v>31</v>
      </c>
      <c r="B61" s="16" t="s">
        <v>115</v>
      </c>
      <c r="G61" s="7" t="s">
        <v>5</v>
      </c>
      <c r="H61" s="10" t="s">
        <v>5</v>
      </c>
      <c r="L61" s="7" t="s">
        <v>2</v>
      </c>
      <c r="M61" s="7" t="s">
        <v>2</v>
      </c>
      <c r="N61" s="7" t="s">
        <v>2</v>
      </c>
      <c r="O61" s="46"/>
      <c r="V61" s="15" t="s">
        <v>2</v>
      </c>
      <c r="W61" s="15" t="s">
        <v>2</v>
      </c>
      <c r="X61" s="46"/>
      <c r="AF61" s="7" t="s">
        <v>6</v>
      </c>
      <c r="AG61" s="7" t="s">
        <v>6</v>
      </c>
      <c r="AP61" s="4">
        <f t="shared" si="62"/>
        <v>8</v>
      </c>
      <c r="AQ61" s="49">
        <f t="shared" si="63"/>
        <v>1</v>
      </c>
      <c r="AR61" s="13">
        <f t="shared" si="64"/>
        <v>0.125</v>
      </c>
      <c r="AS61" s="4">
        <f t="shared" si="65"/>
        <v>2</v>
      </c>
      <c r="AT61" s="13">
        <f t="shared" si="66"/>
        <v>0.25</v>
      </c>
      <c r="AU61" s="49">
        <f t="shared" si="67"/>
        <v>3</v>
      </c>
      <c r="AV61" s="13">
        <f t="shared" si="68"/>
        <v>0.375</v>
      </c>
      <c r="AW61" s="49">
        <f t="shared" si="69"/>
        <v>2</v>
      </c>
      <c r="AX61" s="13">
        <f t="shared" si="70"/>
        <v>0.25</v>
      </c>
      <c r="AY61" s="49">
        <f t="shared" si="71"/>
        <v>2</v>
      </c>
      <c r="AZ61" s="13">
        <f t="shared" si="72"/>
        <v>0.25</v>
      </c>
      <c r="BA61" s="4">
        <f t="shared" si="73"/>
        <v>5</v>
      </c>
      <c r="BB61" s="13">
        <f t="shared" si="74"/>
        <v>0.625</v>
      </c>
      <c r="BC61" s="34">
        <f t="shared" si="75"/>
        <v>0.11363636363636363</v>
      </c>
    </row>
    <row r="62" spans="1:55">
      <c r="A62" t="s">
        <v>42</v>
      </c>
      <c r="G62" s="7" t="s">
        <v>5</v>
      </c>
      <c r="H62" s="7" t="s">
        <v>5</v>
      </c>
      <c r="I62" s="10" t="s">
        <v>5</v>
      </c>
      <c r="L62" s="7" t="s">
        <v>2</v>
      </c>
      <c r="M62" s="6" t="s">
        <v>2</v>
      </c>
      <c r="N62" s="46"/>
      <c r="O62" s="46"/>
      <c r="AF62" s="7" t="s">
        <v>6</v>
      </c>
      <c r="AG62" s="46"/>
      <c r="AP62" s="4">
        <f t="shared" si="62"/>
        <v>5</v>
      </c>
      <c r="AQ62" s="49">
        <f t="shared" si="63"/>
        <v>0</v>
      </c>
      <c r="AR62" s="13">
        <f t="shared" si="64"/>
        <v>0</v>
      </c>
      <c r="AS62" s="4">
        <f t="shared" si="65"/>
        <v>3</v>
      </c>
      <c r="AT62" s="13">
        <f t="shared" si="66"/>
        <v>0.6</v>
      </c>
      <c r="AU62" s="49">
        <f t="shared" si="67"/>
        <v>2</v>
      </c>
      <c r="AV62" s="13">
        <f t="shared" si="68"/>
        <v>0.4</v>
      </c>
      <c r="AW62" s="49">
        <f t="shared" si="69"/>
        <v>0</v>
      </c>
      <c r="AX62" s="13">
        <f t="shared" si="70"/>
        <v>0</v>
      </c>
      <c r="AY62" s="49">
        <f t="shared" si="71"/>
        <v>1</v>
      </c>
      <c r="AZ62" s="13">
        <f t="shared" si="72"/>
        <v>0.2</v>
      </c>
      <c r="BA62" s="4">
        <f t="shared" si="73"/>
        <v>5</v>
      </c>
      <c r="BB62" s="13">
        <f t="shared" si="74"/>
        <v>1</v>
      </c>
      <c r="BC62" s="34">
        <f t="shared" si="75"/>
        <v>0.11363636363636363</v>
      </c>
    </row>
    <row r="63" spans="1:55">
      <c r="A63" s="47" t="s">
        <v>3</v>
      </c>
      <c r="B63" s="46"/>
      <c r="G63" s="46"/>
      <c r="H63" s="46"/>
      <c r="L63" s="7" t="s">
        <v>2</v>
      </c>
      <c r="M63" s="6" t="s">
        <v>2</v>
      </c>
      <c r="N63" s="6" t="s">
        <v>2</v>
      </c>
      <c r="O63" s="6" t="s">
        <v>2</v>
      </c>
      <c r="V63" s="15" t="s">
        <v>2</v>
      </c>
      <c r="W63" s="15" t="s">
        <v>2</v>
      </c>
      <c r="X63" s="16" t="s">
        <v>2</v>
      </c>
      <c r="AF63" s="7" t="s">
        <v>6</v>
      </c>
      <c r="AG63" s="6" t="s">
        <v>6</v>
      </c>
      <c r="AP63" s="4">
        <f t="shared" si="62"/>
        <v>7</v>
      </c>
      <c r="AQ63" s="49">
        <f t="shared" si="63"/>
        <v>0</v>
      </c>
      <c r="AR63" s="13">
        <f t="shared" si="64"/>
        <v>0</v>
      </c>
      <c r="AS63" s="4">
        <f t="shared" si="65"/>
        <v>0</v>
      </c>
      <c r="AT63" s="13">
        <f t="shared" si="66"/>
        <v>0</v>
      </c>
      <c r="AU63" s="49">
        <f t="shared" si="67"/>
        <v>4</v>
      </c>
      <c r="AV63" s="13">
        <f t="shared" si="68"/>
        <v>0.5714285714285714</v>
      </c>
      <c r="AW63" s="49">
        <f t="shared" si="69"/>
        <v>3</v>
      </c>
      <c r="AX63" s="13">
        <f t="shared" si="70"/>
        <v>0.42857142857142855</v>
      </c>
      <c r="AY63" s="49">
        <f t="shared" si="71"/>
        <v>2</v>
      </c>
      <c r="AZ63" s="13">
        <f t="shared" si="72"/>
        <v>0.2857142857142857</v>
      </c>
      <c r="BA63" s="4">
        <f t="shared" si="73"/>
        <v>4</v>
      </c>
      <c r="BB63" s="13">
        <f t="shared" si="74"/>
        <v>0.5714285714285714</v>
      </c>
      <c r="BC63" s="34">
        <f t="shared" si="75"/>
        <v>9.0909090909090912E-2</v>
      </c>
    </row>
    <row r="64" spans="1:55">
      <c r="A64" t="s">
        <v>7</v>
      </c>
      <c r="G64" s="46"/>
      <c r="L64" s="7" t="s">
        <v>2</v>
      </c>
      <c r="M64" s="7" t="s">
        <v>2</v>
      </c>
      <c r="N64" s="7" t="s">
        <v>2</v>
      </c>
      <c r="O64" s="7" t="s">
        <v>2</v>
      </c>
      <c r="AF64" s="7" t="s">
        <v>6</v>
      </c>
      <c r="AG64" s="7" t="s">
        <v>6</v>
      </c>
      <c r="AP64" s="4">
        <f t="shared" si="62"/>
        <v>4</v>
      </c>
      <c r="AQ64" s="49">
        <f t="shared" si="63"/>
        <v>0</v>
      </c>
      <c r="AR64" s="13">
        <f t="shared" si="64"/>
        <v>0</v>
      </c>
      <c r="AS64" s="4">
        <f t="shared" si="65"/>
        <v>0</v>
      </c>
      <c r="AT64" s="13">
        <f t="shared" si="66"/>
        <v>0</v>
      </c>
      <c r="AU64" s="49">
        <f t="shared" si="67"/>
        <v>4</v>
      </c>
      <c r="AV64" s="13">
        <f t="shared" si="68"/>
        <v>1</v>
      </c>
      <c r="AW64" s="49">
        <f t="shared" si="69"/>
        <v>0</v>
      </c>
      <c r="AX64" s="13">
        <f t="shared" si="70"/>
        <v>0</v>
      </c>
      <c r="AY64" s="49">
        <f t="shared" si="71"/>
        <v>2</v>
      </c>
      <c r="AZ64" s="13">
        <f t="shared" si="72"/>
        <v>0.5</v>
      </c>
      <c r="BA64" s="4">
        <f t="shared" si="73"/>
        <v>4</v>
      </c>
      <c r="BB64" s="13">
        <f t="shared" si="74"/>
        <v>1</v>
      </c>
      <c r="BC64" s="34">
        <f t="shared" si="75"/>
        <v>9.0909090909090912E-2</v>
      </c>
    </row>
    <row r="65" spans="1:55">
      <c r="A65" t="s">
        <v>14</v>
      </c>
      <c r="G65" s="7" t="s">
        <v>5</v>
      </c>
      <c r="H65" s="46"/>
      <c r="I65" s="46"/>
      <c r="L65" s="7" t="s">
        <v>2</v>
      </c>
      <c r="M65" s="7" t="s">
        <v>2</v>
      </c>
      <c r="N65" s="7" t="s">
        <v>2</v>
      </c>
      <c r="AF65" s="7" t="s">
        <v>6</v>
      </c>
      <c r="AG65" s="7" t="s">
        <v>6</v>
      </c>
      <c r="AP65" s="4">
        <f t="shared" si="62"/>
        <v>4</v>
      </c>
      <c r="AQ65" s="49">
        <f t="shared" si="63"/>
        <v>0</v>
      </c>
      <c r="AR65" s="13">
        <f t="shared" si="64"/>
        <v>0</v>
      </c>
      <c r="AS65" s="4">
        <f t="shared" si="65"/>
        <v>1</v>
      </c>
      <c r="AT65" s="13">
        <f t="shared" si="66"/>
        <v>0.25</v>
      </c>
      <c r="AU65" s="49">
        <f t="shared" si="67"/>
        <v>3</v>
      </c>
      <c r="AV65" s="13">
        <f t="shared" si="68"/>
        <v>0.75</v>
      </c>
      <c r="AW65" s="49">
        <f t="shared" si="69"/>
        <v>0</v>
      </c>
      <c r="AX65" s="13">
        <f t="shared" si="70"/>
        <v>0</v>
      </c>
      <c r="AY65" s="49">
        <f t="shared" si="71"/>
        <v>2</v>
      </c>
      <c r="AZ65" s="13">
        <f t="shared" si="72"/>
        <v>0.5</v>
      </c>
      <c r="BA65" s="4">
        <f t="shared" si="73"/>
        <v>4</v>
      </c>
      <c r="BB65" s="13">
        <f t="shared" si="74"/>
        <v>1</v>
      </c>
      <c r="BC65" s="34">
        <f t="shared" si="75"/>
        <v>9.0909090909090912E-2</v>
      </c>
    </row>
    <row r="66" spans="1:55">
      <c r="A66" t="s">
        <v>39</v>
      </c>
      <c r="G66" s="7" t="s">
        <v>5</v>
      </c>
      <c r="H66" s="10" t="s">
        <v>5</v>
      </c>
      <c r="L66" s="7" t="s">
        <v>2</v>
      </c>
      <c r="M66" s="7" t="s">
        <v>2</v>
      </c>
      <c r="V66" s="15" t="s">
        <v>2</v>
      </c>
      <c r="W66" s="15" t="s">
        <v>2</v>
      </c>
      <c r="AF66" s="7" t="s">
        <v>6</v>
      </c>
      <c r="AG66" s="7" t="s">
        <v>6</v>
      </c>
      <c r="AH66" s="7" t="s">
        <v>6</v>
      </c>
      <c r="AP66" s="4">
        <f t="shared" si="62"/>
        <v>6</v>
      </c>
      <c r="AQ66" s="49">
        <f t="shared" si="63"/>
        <v>0</v>
      </c>
      <c r="AR66" s="13">
        <f t="shared" si="64"/>
        <v>0</v>
      </c>
      <c r="AS66" s="4">
        <f t="shared" si="65"/>
        <v>2</v>
      </c>
      <c r="AT66" s="13">
        <f t="shared" si="66"/>
        <v>0.33333333333333331</v>
      </c>
      <c r="AU66" s="49">
        <f t="shared" si="67"/>
        <v>2</v>
      </c>
      <c r="AV66" s="13">
        <f t="shared" si="68"/>
        <v>0.33333333333333331</v>
      </c>
      <c r="AW66" s="49">
        <f t="shared" si="69"/>
        <v>2</v>
      </c>
      <c r="AX66" s="13">
        <f t="shared" si="70"/>
        <v>0.33333333333333331</v>
      </c>
      <c r="AY66" s="49">
        <f t="shared" si="71"/>
        <v>3</v>
      </c>
      <c r="AZ66" s="13">
        <f t="shared" si="72"/>
        <v>0.5</v>
      </c>
      <c r="BA66" s="4">
        <f t="shared" si="73"/>
        <v>4</v>
      </c>
      <c r="BB66" s="13">
        <f t="shared" si="74"/>
        <v>0.66666666666666663</v>
      </c>
      <c r="BC66" s="34">
        <f t="shared" si="75"/>
        <v>9.0909090909090912E-2</v>
      </c>
    </row>
    <row r="67" spans="1:55">
      <c r="A67" t="s">
        <v>40</v>
      </c>
      <c r="G67" s="10" t="s">
        <v>5</v>
      </c>
      <c r="H67" s="10" t="s">
        <v>5</v>
      </c>
      <c r="L67" s="6" t="s">
        <v>2</v>
      </c>
      <c r="M67" s="46"/>
      <c r="V67" s="15" t="s">
        <v>2</v>
      </c>
      <c r="W67" s="15" t="s">
        <v>2</v>
      </c>
      <c r="AF67" s="7" t="s">
        <v>6</v>
      </c>
      <c r="AG67" s="46"/>
      <c r="AP67" s="4">
        <f t="shared" si="62"/>
        <v>5</v>
      </c>
      <c r="AQ67" s="49">
        <f t="shared" si="63"/>
        <v>0</v>
      </c>
      <c r="AR67" s="13">
        <f t="shared" si="64"/>
        <v>0</v>
      </c>
      <c r="AS67" s="4">
        <f t="shared" si="65"/>
        <v>2</v>
      </c>
      <c r="AT67" s="13">
        <f t="shared" si="66"/>
        <v>0.4</v>
      </c>
      <c r="AU67" s="49">
        <f t="shared" si="67"/>
        <v>1</v>
      </c>
      <c r="AV67" s="13">
        <f t="shared" si="68"/>
        <v>0.2</v>
      </c>
      <c r="AW67" s="49">
        <f t="shared" si="69"/>
        <v>2</v>
      </c>
      <c r="AX67" s="13">
        <f t="shared" si="70"/>
        <v>0.4</v>
      </c>
      <c r="AY67" s="49">
        <f t="shared" si="71"/>
        <v>1</v>
      </c>
      <c r="AZ67" s="13">
        <f t="shared" si="72"/>
        <v>0.2</v>
      </c>
      <c r="BA67" s="4">
        <f t="shared" si="73"/>
        <v>3</v>
      </c>
      <c r="BB67" s="13">
        <f t="shared" si="74"/>
        <v>0.6</v>
      </c>
      <c r="BC67" s="34">
        <f t="shared" si="75"/>
        <v>6.8181818181818177E-2</v>
      </c>
    </row>
    <row r="68" spans="1:55">
      <c r="A68" t="s">
        <v>27</v>
      </c>
      <c r="L68" s="7" t="s">
        <v>2</v>
      </c>
      <c r="M68" s="6" t="s">
        <v>2</v>
      </c>
      <c r="AF68" s="7" t="s">
        <v>6</v>
      </c>
      <c r="AG68" s="6" t="s">
        <v>6</v>
      </c>
      <c r="AP68" s="4">
        <f t="shared" si="62"/>
        <v>2</v>
      </c>
      <c r="AQ68" s="49">
        <f t="shared" si="63"/>
        <v>0</v>
      </c>
      <c r="AR68" s="13">
        <f t="shared" si="64"/>
        <v>0</v>
      </c>
      <c r="AS68" s="4">
        <f t="shared" si="65"/>
        <v>0</v>
      </c>
      <c r="AT68" s="13">
        <f t="shared" si="66"/>
        <v>0</v>
      </c>
      <c r="AU68" s="49">
        <f t="shared" si="67"/>
        <v>2</v>
      </c>
      <c r="AV68" s="13">
        <f t="shared" si="68"/>
        <v>1</v>
      </c>
      <c r="AW68" s="49">
        <f t="shared" si="69"/>
        <v>0</v>
      </c>
      <c r="AX68" s="13">
        <f t="shared" si="70"/>
        <v>0</v>
      </c>
      <c r="AY68" s="49">
        <f t="shared" si="71"/>
        <v>2</v>
      </c>
      <c r="AZ68" s="13">
        <f t="shared" si="72"/>
        <v>1</v>
      </c>
      <c r="BA68" s="4">
        <f t="shared" si="73"/>
        <v>2</v>
      </c>
      <c r="BB68" s="13">
        <f t="shared" si="74"/>
        <v>1</v>
      </c>
      <c r="BC68" s="34">
        <f t="shared" si="75"/>
        <v>4.5454545454545456E-2</v>
      </c>
    </row>
    <row r="69" spans="1:55">
      <c r="A69" t="s">
        <v>18</v>
      </c>
      <c r="G69" s="46"/>
      <c r="H69" s="46"/>
      <c r="L69" s="7" t="s">
        <v>2</v>
      </c>
      <c r="M69" s="6" t="s">
        <v>2</v>
      </c>
      <c r="V69" s="46"/>
      <c r="W69" s="46"/>
      <c r="AF69" s="7" t="s">
        <v>6</v>
      </c>
      <c r="AG69" s="6" t="s">
        <v>6</v>
      </c>
      <c r="AP69" s="4">
        <f t="shared" si="62"/>
        <v>2</v>
      </c>
      <c r="AQ69" s="49">
        <f t="shared" si="63"/>
        <v>0</v>
      </c>
      <c r="AR69" s="13">
        <f t="shared" si="64"/>
        <v>0</v>
      </c>
      <c r="AS69" s="4">
        <f t="shared" si="65"/>
        <v>0</v>
      </c>
      <c r="AT69" s="13">
        <f t="shared" si="66"/>
        <v>0</v>
      </c>
      <c r="AU69" s="49">
        <f t="shared" si="67"/>
        <v>2</v>
      </c>
      <c r="AV69" s="13">
        <f t="shared" si="68"/>
        <v>1</v>
      </c>
      <c r="AW69" s="49">
        <f t="shared" si="69"/>
        <v>0</v>
      </c>
      <c r="AX69" s="13">
        <f t="shared" si="70"/>
        <v>0</v>
      </c>
      <c r="AY69" s="49">
        <f t="shared" si="71"/>
        <v>2</v>
      </c>
      <c r="AZ69" s="13">
        <f t="shared" si="72"/>
        <v>1</v>
      </c>
      <c r="BA69" s="4">
        <f t="shared" si="73"/>
        <v>2</v>
      </c>
      <c r="BB69" s="13">
        <f t="shared" si="74"/>
        <v>1</v>
      </c>
      <c r="BC69" s="34">
        <f t="shared" si="75"/>
        <v>4.5454545454545456E-2</v>
      </c>
    </row>
    <row r="70" spans="1:55">
      <c r="A70" t="s">
        <v>24</v>
      </c>
      <c r="L70" s="7" t="s">
        <v>2</v>
      </c>
      <c r="V70" s="15" t="s">
        <v>2</v>
      </c>
      <c r="W70" s="15" t="s">
        <v>2</v>
      </c>
      <c r="AF70" s="7" t="s">
        <v>6</v>
      </c>
      <c r="AP70" s="4">
        <f t="shared" si="62"/>
        <v>3</v>
      </c>
      <c r="AQ70" s="49">
        <f t="shared" si="63"/>
        <v>0</v>
      </c>
      <c r="AR70" s="13">
        <f t="shared" si="64"/>
        <v>0</v>
      </c>
      <c r="AS70" s="4">
        <f t="shared" si="65"/>
        <v>0</v>
      </c>
      <c r="AT70" s="13">
        <f t="shared" si="66"/>
        <v>0</v>
      </c>
      <c r="AU70" s="49">
        <f t="shared" si="67"/>
        <v>1</v>
      </c>
      <c r="AV70" s="13">
        <f t="shared" si="68"/>
        <v>0.33333333333333331</v>
      </c>
      <c r="AW70" s="49">
        <f t="shared" si="69"/>
        <v>2</v>
      </c>
      <c r="AX70" s="13">
        <f t="shared" si="70"/>
        <v>0.66666666666666663</v>
      </c>
      <c r="AY70" s="49">
        <f t="shared" si="71"/>
        <v>1</v>
      </c>
      <c r="AZ70" s="13">
        <f t="shared" si="72"/>
        <v>0.33333333333333331</v>
      </c>
      <c r="BA70" s="4">
        <f t="shared" si="73"/>
        <v>1</v>
      </c>
      <c r="BB70" s="13">
        <f t="shared" si="74"/>
        <v>0.33333333333333331</v>
      </c>
      <c r="BC70" s="34">
        <f t="shared" si="75"/>
        <v>2.2727272727272728E-2</v>
      </c>
    </row>
    <row r="71" spans="1:55">
      <c r="A71" t="s">
        <v>41</v>
      </c>
      <c r="L71" s="7" t="s">
        <v>2</v>
      </c>
      <c r="V71" s="15" t="s">
        <v>2</v>
      </c>
      <c r="W71" s="15" t="s">
        <v>2</v>
      </c>
      <c r="AP71" s="4">
        <f t="shared" si="62"/>
        <v>3</v>
      </c>
      <c r="AQ71" s="49">
        <f t="shared" si="63"/>
        <v>0</v>
      </c>
      <c r="AR71" s="13">
        <f t="shared" si="64"/>
        <v>0</v>
      </c>
      <c r="AS71" s="4">
        <f t="shared" si="65"/>
        <v>0</v>
      </c>
      <c r="AT71" s="13">
        <f t="shared" si="66"/>
        <v>0</v>
      </c>
      <c r="AU71" s="49">
        <f t="shared" si="67"/>
        <v>1</v>
      </c>
      <c r="AV71" s="13">
        <f t="shared" si="68"/>
        <v>0.33333333333333331</v>
      </c>
      <c r="AW71" s="49">
        <f t="shared" si="69"/>
        <v>2</v>
      </c>
      <c r="AX71" s="13">
        <f t="shared" si="70"/>
        <v>0.66666666666666663</v>
      </c>
      <c r="AY71" s="49">
        <f t="shared" si="71"/>
        <v>0</v>
      </c>
      <c r="AZ71" s="13">
        <f t="shared" si="72"/>
        <v>0</v>
      </c>
      <c r="BA71" s="4">
        <f t="shared" si="73"/>
        <v>1</v>
      </c>
      <c r="BB71" s="13">
        <f t="shared" si="74"/>
        <v>0.33333333333333331</v>
      </c>
      <c r="BC71" s="34">
        <f t="shared" si="75"/>
        <v>2.2727272727272728E-2</v>
      </c>
    </row>
    <row r="72" spans="1:55">
      <c r="A72" t="s">
        <v>28</v>
      </c>
      <c r="G72" s="7" t="s">
        <v>5</v>
      </c>
      <c r="V72" s="15" t="s">
        <v>2</v>
      </c>
      <c r="W72" s="15" t="s">
        <v>2</v>
      </c>
      <c r="AP72" s="4">
        <f t="shared" si="62"/>
        <v>3</v>
      </c>
      <c r="AQ72" s="49">
        <f t="shared" si="63"/>
        <v>0</v>
      </c>
      <c r="AR72" s="13">
        <f t="shared" si="64"/>
        <v>0</v>
      </c>
      <c r="AS72" s="4">
        <f t="shared" si="65"/>
        <v>1</v>
      </c>
      <c r="AT72" s="13">
        <f t="shared" si="66"/>
        <v>0.33333333333333331</v>
      </c>
      <c r="AU72" s="49">
        <f t="shared" si="67"/>
        <v>0</v>
      </c>
      <c r="AV72" s="13">
        <f t="shared" si="68"/>
        <v>0</v>
      </c>
      <c r="AW72" s="49">
        <f t="shared" si="69"/>
        <v>2</v>
      </c>
      <c r="AX72" s="13">
        <f t="shared" si="70"/>
        <v>0.66666666666666663</v>
      </c>
      <c r="AY72" s="49">
        <f t="shared" si="71"/>
        <v>0</v>
      </c>
      <c r="AZ72" s="13">
        <f t="shared" si="72"/>
        <v>0</v>
      </c>
      <c r="BA72" s="4">
        <f t="shared" si="73"/>
        <v>1</v>
      </c>
      <c r="BB72" s="13">
        <f t="shared" si="74"/>
        <v>0.33333333333333331</v>
      </c>
      <c r="BC72" s="34">
        <f t="shared" si="75"/>
        <v>2.2727272727272728E-2</v>
      </c>
    </row>
    <row r="73" spans="1:55">
      <c r="A73" t="s">
        <v>30</v>
      </c>
      <c r="V73" s="15" t="s">
        <v>2</v>
      </c>
      <c r="AP73" s="4">
        <f t="shared" si="62"/>
        <v>1</v>
      </c>
      <c r="AQ73" s="49">
        <f t="shared" si="63"/>
        <v>0</v>
      </c>
      <c r="AR73" s="13">
        <f t="shared" si="64"/>
        <v>0</v>
      </c>
      <c r="AS73" s="4">
        <f t="shared" si="65"/>
        <v>0</v>
      </c>
      <c r="AT73" s="13">
        <f t="shared" si="66"/>
        <v>0</v>
      </c>
      <c r="AU73" s="49">
        <f t="shared" si="67"/>
        <v>0</v>
      </c>
      <c r="AV73" s="13">
        <f t="shared" si="68"/>
        <v>0</v>
      </c>
      <c r="AW73" s="49">
        <f t="shared" si="69"/>
        <v>1</v>
      </c>
      <c r="AX73" s="13">
        <f t="shared" si="70"/>
        <v>1</v>
      </c>
      <c r="AY73" s="49">
        <f t="shared" si="71"/>
        <v>0</v>
      </c>
      <c r="AZ73" s="13">
        <f t="shared" si="72"/>
        <v>0</v>
      </c>
      <c r="BA73" s="4">
        <f t="shared" si="73"/>
        <v>0</v>
      </c>
      <c r="BB73" s="13">
        <f t="shared" si="74"/>
        <v>0</v>
      </c>
      <c r="BC73" s="34">
        <f t="shared" si="75"/>
        <v>0</v>
      </c>
    </row>
    <row r="74" spans="1:55">
      <c r="A74" t="s">
        <v>43</v>
      </c>
      <c r="V74" s="15" t="s">
        <v>2</v>
      </c>
      <c r="AP74" s="4">
        <f t="shared" si="62"/>
        <v>1</v>
      </c>
      <c r="AQ74" s="49">
        <f t="shared" si="63"/>
        <v>0</v>
      </c>
      <c r="AR74" s="13">
        <f t="shared" si="64"/>
        <v>0</v>
      </c>
      <c r="AS74" s="4">
        <f t="shared" si="65"/>
        <v>0</v>
      </c>
      <c r="AT74" s="13">
        <f t="shared" si="66"/>
        <v>0</v>
      </c>
      <c r="AU74" s="49">
        <f t="shared" si="67"/>
        <v>0</v>
      </c>
      <c r="AV74" s="13">
        <f t="shared" si="68"/>
        <v>0</v>
      </c>
      <c r="AW74" s="49">
        <f t="shared" si="69"/>
        <v>1</v>
      </c>
      <c r="AX74" s="13">
        <f t="shared" si="70"/>
        <v>1</v>
      </c>
      <c r="AY74" s="49">
        <f t="shared" si="71"/>
        <v>0</v>
      </c>
      <c r="AZ74" s="13">
        <f t="shared" si="72"/>
        <v>0</v>
      </c>
      <c r="BA74" s="4">
        <f t="shared" si="73"/>
        <v>0</v>
      </c>
      <c r="BB74" s="13">
        <f t="shared" si="74"/>
        <v>0</v>
      </c>
      <c r="BC74" s="34">
        <f t="shared" si="75"/>
        <v>0</v>
      </c>
    </row>
    <row r="75" spans="1:55">
      <c r="A75" s="38" t="s">
        <v>133</v>
      </c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2"/>
      <c r="AS75" s="31"/>
      <c r="AT75" s="32"/>
      <c r="AU75" s="31"/>
      <c r="AV75" s="32"/>
      <c r="AW75" s="31"/>
      <c r="AX75" s="32"/>
      <c r="AY75" s="31"/>
      <c r="AZ75" s="33"/>
      <c r="BA75" s="31"/>
      <c r="BB75" s="33"/>
      <c r="BC75" s="33"/>
    </row>
    <row r="76" spans="1:55">
      <c r="A76" s="2" t="s">
        <v>3</v>
      </c>
      <c r="B76" s="15" t="s">
        <v>114</v>
      </c>
      <c r="C76" s="15" t="s">
        <v>114</v>
      </c>
      <c r="G76" s="7" t="s">
        <v>5</v>
      </c>
      <c r="H76" s="7" t="s">
        <v>5</v>
      </c>
      <c r="I76" s="7" t="s">
        <v>5</v>
      </c>
      <c r="J76" s="10" t="s">
        <v>5</v>
      </c>
      <c r="L76" s="7" t="s">
        <v>2</v>
      </c>
      <c r="M76" s="7" t="s">
        <v>2</v>
      </c>
      <c r="N76" s="7" t="s">
        <v>2</v>
      </c>
      <c r="O76" s="7" t="s">
        <v>2</v>
      </c>
      <c r="P76" s="7" t="s">
        <v>2</v>
      </c>
      <c r="Q76" s="7" t="s">
        <v>2</v>
      </c>
      <c r="R76" s="7" t="s">
        <v>2</v>
      </c>
      <c r="S76" s="7" t="s">
        <v>2</v>
      </c>
      <c r="T76" s="7" t="s">
        <v>2</v>
      </c>
      <c r="U76" s="6" t="s">
        <v>2</v>
      </c>
      <c r="V76" s="15" t="s">
        <v>2</v>
      </c>
      <c r="W76" s="15" t="s">
        <v>2</v>
      </c>
      <c r="X76" s="15" t="s">
        <v>2</v>
      </c>
      <c r="Y76" s="15" t="s">
        <v>2</v>
      </c>
      <c r="Z76" s="15" t="s">
        <v>2</v>
      </c>
      <c r="AA76" s="15" t="s">
        <v>2</v>
      </c>
      <c r="AB76" s="15" t="s">
        <v>2</v>
      </c>
      <c r="AC76" s="16" t="s">
        <v>2</v>
      </c>
      <c r="AD76" s="16" t="s">
        <v>2</v>
      </c>
      <c r="AF76" s="7" t="s">
        <v>6</v>
      </c>
      <c r="AG76" s="7" t="s">
        <v>6</v>
      </c>
      <c r="AH76" s="7" t="s">
        <v>6</v>
      </c>
      <c r="AI76" s="7" t="s">
        <v>6</v>
      </c>
      <c r="AJ76" s="7" t="s">
        <v>6</v>
      </c>
      <c r="AK76" s="7" t="s">
        <v>6</v>
      </c>
      <c r="AL76" s="7" t="s">
        <v>6</v>
      </c>
      <c r="AP76" s="4">
        <f t="shared" ref="AP76:AP90" si="76">COUNTA(B76:AE76)</f>
        <v>25</v>
      </c>
      <c r="AQ76" s="49">
        <f t="shared" ref="AQ76:AQ90" si="77">COUNTA(B76:F76)</f>
        <v>2</v>
      </c>
      <c r="AR76" s="13">
        <f t="shared" ref="AR76:AR90" si="78">AQ76/$AP76</f>
        <v>0.08</v>
      </c>
      <c r="AS76" s="4">
        <f t="shared" ref="AS76:AS90" si="79">COUNTA(G76:K76)</f>
        <v>4</v>
      </c>
      <c r="AT76" s="13">
        <f t="shared" ref="AT76:AT90" si="80">AS76/$AP76</f>
        <v>0.16</v>
      </c>
      <c r="AU76" s="49">
        <f t="shared" ref="AU76:AU90" si="81">COUNTA(L76:U76)</f>
        <v>10</v>
      </c>
      <c r="AV76" s="13">
        <f t="shared" ref="AV76:AV90" si="82">AU76/$AP76</f>
        <v>0.4</v>
      </c>
      <c r="AW76" s="49">
        <f t="shared" ref="AW76:AW90" si="83">COUNTA(V76:AE76)</f>
        <v>9</v>
      </c>
      <c r="AX76" s="13">
        <f t="shared" ref="AX76:AX90" si="84">AW76/$AP76</f>
        <v>0.36</v>
      </c>
      <c r="AY76" s="49">
        <f t="shared" ref="AY76:AY90" si="85">COUNTA(AF76:AO76)</f>
        <v>7</v>
      </c>
      <c r="AZ76" s="13">
        <f t="shared" ref="AZ76:AZ90" si="86">AY76/$AP76</f>
        <v>0.28000000000000003</v>
      </c>
      <c r="BA76" s="4">
        <f t="shared" ref="BA76:BA90" si="87">AS76+AU76</f>
        <v>14</v>
      </c>
      <c r="BB76" s="13">
        <f t="shared" ref="BB76:BB90" si="88">BA76/$AP76</f>
        <v>0.56000000000000005</v>
      </c>
      <c r="BC76" s="34">
        <f t="shared" ref="BC76:BC90" si="89">BA76/40</f>
        <v>0.35</v>
      </c>
    </row>
    <row r="77" spans="1:55">
      <c r="A77" s="3" t="s">
        <v>56</v>
      </c>
      <c r="L77" s="7" t="s">
        <v>2</v>
      </c>
      <c r="M77" s="7" t="s">
        <v>2</v>
      </c>
      <c r="N77" s="7" t="s">
        <v>2</v>
      </c>
      <c r="AF77" s="7" t="s">
        <v>6</v>
      </c>
      <c r="AP77" s="4">
        <f t="shared" si="76"/>
        <v>3</v>
      </c>
      <c r="AQ77" s="49">
        <f t="shared" si="77"/>
        <v>0</v>
      </c>
      <c r="AR77" s="13">
        <f t="shared" si="78"/>
        <v>0</v>
      </c>
      <c r="AS77" s="4">
        <f t="shared" si="79"/>
        <v>0</v>
      </c>
      <c r="AT77" s="13">
        <f t="shared" si="80"/>
        <v>0</v>
      </c>
      <c r="AU77" s="49">
        <f t="shared" si="81"/>
        <v>3</v>
      </c>
      <c r="AV77" s="13">
        <f t="shared" si="82"/>
        <v>1</v>
      </c>
      <c r="AW77" s="49">
        <f t="shared" si="83"/>
        <v>0</v>
      </c>
      <c r="AX77" s="13">
        <f t="shared" si="84"/>
        <v>0</v>
      </c>
      <c r="AY77" s="49">
        <f t="shared" si="85"/>
        <v>1</v>
      </c>
      <c r="AZ77" s="13">
        <f t="shared" si="86"/>
        <v>0.33333333333333331</v>
      </c>
      <c r="BA77" s="4">
        <f t="shared" si="87"/>
        <v>3</v>
      </c>
      <c r="BB77" s="13">
        <f t="shared" si="88"/>
        <v>1</v>
      </c>
      <c r="BC77" s="34">
        <f t="shared" si="89"/>
        <v>7.4999999999999997E-2</v>
      </c>
    </row>
    <row r="78" spans="1:55">
      <c r="A78" t="s">
        <v>7</v>
      </c>
      <c r="B78" s="15" t="s">
        <v>114</v>
      </c>
      <c r="G78" s="7" t="s">
        <v>5</v>
      </c>
      <c r="L78" s="7" t="s">
        <v>2</v>
      </c>
      <c r="M78" s="6" t="s">
        <v>2</v>
      </c>
      <c r="V78" s="16" t="s">
        <v>2</v>
      </c>
      <c r="AF78" s="6" t="s">
        <v>6</v>
      </c>
      <c r="AP78" s="4">
        <f t="shared" si="76"/>
        <v>5</v>
      </c>
      <c r="AQ78" s="49">
        <f t="shared" si="77"/>
        <v>1</v>
      </c>
      <c r="AR78" s="13">
        <f t="shared" si="78"/>
        <v>0.2</v>
      </c>
      <c r="AS78" s="4">
        <f t="shared" si="79"/>
        <v>1</v>
      </c>
      <c r="AT78" s="13">
        <f t="shared" si="80"/>
        <v>0.2</v>
      </c>
      <c r="AU78" s="49">
        <f t="shared" si="81"/>
        <v>2</v>
      </c>
      <c r="AV78" s="13">
        <f t="shared" si="82"/>
        <v>0.4</v>
      </c>
      <c r="AW78" s="49">
        <f t="shared" si="83"/>
        <v>1</v>
      </c>
      <c r="AX78" s="13">
        <f t="shared" si="84"/>
        <v>0.2</v>
      </c>
      <c r="AY78" s="49">
        <f t="shared" si="85"/>
        <v>1</v>
      </c>
      <c r="AZ78" s="13">
        <f t="shared" si="86"/>
        <v>0.2</v>
      </c>
      <c r="BA78" s="4">
        <f t="shared" si="87"/>
        <v>3</v>
      </c>
      <c r="BB78" s="13">
        <f t="shared" si="88"/>
        <v>0.6</v>
      </c>
      <c r="BC78" s="34">
        <f t="shared" si="89"/>
        <v>7.4999999999999997E-2</v>
      </c>
    </row>
    <row r="79" spans="1:55">
      <c r="A79" t="s">
        <v>48</v>
      </c>
      <c r="L79" s="7" t="s">
        <v>2</v>
      </c>
      <c r="M79" s="7" t="s">
        <v>2</v>
      </c>
      <c r="V79" s="15" t="s">
        <v>2</v>
      </c>
      <c r="W79" s="15" t="s">
        <v>2</v>
      </c>
      <c r="AF79" s="7" t="s">
        <v>6</v>
      </c>
      <c r="AG79" s="7" t="s">
        <v>6</v>
      </c>
      <c r="AP79" s="4">
        <f t="shared" si="76"/>
        <v>4</v>
      </c>
      <c r="AQ79" s="49">
        <f t="shared" si="77"/>
        <v>0</v>
      </c>
      <c r="AR79" s="13">
        <f t="shared" si="78"/>
        <v>0</v>
      </c>
      <c r="AS79" s="4">
        <f t="shared" si="79"/>
        <v>0</v>
      </c>
      <c r="AT79" s="13">
        <f t="shared" si="80"/>
        <v>0</v>
      </c>
      <c r="AU79" s="49">
        <f t="shared" si="81"/>
        <v>2</v>
      </c>
      <c r="AV79" s="13">
        <f t="shared" si="82"/>
        <v>0.5</v>
      </c>
      <c r="AW79" s="49">
        <f t="shared" si="83"/>
        <v>2</v>
      </c>
      <c r="AX79" s="13">
        <f t="shared" si="84"/>
        <v>0.5</v>
      </c>
      <c r="AY79" s="49">
        <f t="shared" si="85"/>
        <v>2</v>
      </c>
      <c r="AZ79" s="13">
        <f t="shared" si="86"/>
        <v>0.5</v>
      </c>
      <c r="BA79" s="4">
        <f t="shared" si="87"/>
        <v>2</v>
      </c>
      <c r="BB79" s="13">
        <f t="shared" si="88"/>
        <v>0.5</v>
      </c>
      <c r="BC79" s="34">
        <f t="shared" si="89"/>
        <v>0.05</v>
      </c>
    </row>
    <row r="80" spans="1:55">
      <c r="A80" t="s">
        <v>44</v>
      </c>
      <c r="B80" s="15" t="s">
        <v>114</v>
      </c>
      <c r="G80" s="7" t="s">
        <v>5</v>
      </c>
      <c r="L80" s="7" t="s">
        <v>2</v>
      </c>
      <c r="AF80" s="7" t="s">
        <v>6</v>
      </c>
      <c r="AP80" s="4">
        <f t="shared" si="76"/>
        <v>3</v>
      </c>
      <c r="AQ80" s="49">
        <f t="shared" si="77"/>
        <v>1</v>
      </c>
      <c r="AR80" s="13">
        <f t="shared" si="78"/>
        <v>0.33333333333333331</v>
      </c>
      <c r="AS80" s="4">
        <f t="shared" si="79"/>
        <v>1</v>
      </c>
      <c r="AT80" s="13">
        <f t="shared" si="80"/>
        <v>0.33333333333333331</v>
      </c>
      <c r="AU80" s="49">
        <f t="shared" si="81"/>
        <v>1</v>
      </c>
      <c r="AV80" s="13">
        <f t="shared" si="82"/>
        <v>0.33333333333333331</v>
      </c>
      <c r="AW80" s="49">
        <f t="shared" si="83"/>
        <v>0</v>
      </c>
      <c r="AX80" s="13">
        <f t="shared" si="84"/>
        <v>0</v>
      </c>
      <c r="AY80" s="49">
        <f t="shared" si="85"/>
        <v>1</v>
      </c>
      <c r="AZ80" s="13">
        <f t="shared" si="86"/>
        <v>0.33333333333333331</v>
      </c>
      <c r="BA80" s="4">
        <f t="shared" si="87"/>
        <v>2</v>
      </c>
      <c r="BB80" s="13">
        <f t="shared" si="88"/>
        <v>0.66666666666666663</v>
      </c>
      <c r="BC80" s="34">
        <f t="shared" si="89"/>
        <v>0.05</v>
      </c>
    </row>
    <row r="81" spans="1:55">
      <c r="A81" t="s">
        <v>24</v>
      </c>
      <c r="G81" s="7" t="s">
        <v>5</v>
      </c>
      <c r="L81" s="7" t="s">
        <v>2</v>
      </c>
      <c r="AF81" s="7" t="s">
        <v>6</v>
      </c>
      <c r="AP81" s="4">
        <f t="shared" si="76"/>
        <v>2</v>
      </c>
      <c r="AQ81" s="49">
        <f t="shared" si="77"/>
        <v>0</v>
      </c>
      <c r="AR81" s="13">
        <f t="shared" si="78"/>
        <v>0</v>
      </c>
      <c r="AS81" s="4">
        <f t="shared" si="79"/>
        <v>1</v>
      </c>
      <c r="AT81" s="13">
        <f t="shared" si="80"/>
        <v>0.5</v>
      </c>
      <c r="AU81" s="49">
        <f t="shared" si="81"/>
        <v>1</v>
      </c>
      <c r="AV81" s="13">
        <f t="shared" si="82"/>
        <v>0.5</v>
      </c>
      <c r="AW81" s="49">
        <f t="shared" si="83"/>
        <v>0</v>
      </c>
      <c r="AX81" s="13">
        <f t="shared" si="84"/>
        <v>0</v>
      </c>
      <c r="AY81" s="49">
        <f t="shared" si="85"/>
        <v>1</v>
      </c>
      <c r="AZ81" s="13">
        <f t="shared" si="86"/>
        <v>0.5</v>
      </c>
      <c r="BA81" s="4">
        <f t="shared" si="87"/>
        <v>2</v>
      </c>
      <c r="BB81" s="13">
        <f t="shared" si="88"/>
        <v>1</v>
      </c>
      <c r="BC81" s="34">
        <f t="shared" si="89"/>
        <v>0.05</v>
      </c>
    </row>
    <row r="82" spans="1:55">
      <c r="A82" t="s">
        <v>42</v>
      </c>
      <c r="L82" s="7" t="s">
        <v>2</v>
      </c>
      <c r="V82" s="15" t="s">
        <v>2</v>
      </c>
      <c r="AF82" s="7" t="s">
        <v>6</v>
      </c>
      <c r="AG82" s="7" t="s">
        <v>6</v>
      </c>
      <c r="AP82" s="4">
        <f t="shared" si="76"/>
        <v>2</v>
      </c>
      <c r="AQ82" s="49">
        <f t="shared" si="77"/>
        <v>0</v>
      </c>
      <c r="AR82" s="13">
        <f t="shared" si="78"/>
        <v>0</v>
      </c>
      <c r="AS82" s="4">
        <f t="shared" si="79"/>
        <v>0</v>
      </c>
      <c r="AT82" s="13">
        <f t="shared" si="80"/>
        <v>0</v>
      </c>
      <c r="AU82" s="49">
        <f t="shared" si="81"/>
        <v>1</v>
      </c>
      <c r="AV82" s="13">
        <f t="shared" si="82"/>
        <v>0.5</v>
      </c>
      <c r="AW82" s="49">
        <f t="shared" si="83"/>
        <v>1</v>
      </c>
      <c r="AX82" s="13">
        <f t="shared" si="84"/>
        <v>0.5</v>
      </c>
      <c r="AY82" s="49">
        <f t="shared" si="85"/>
        <v>2</v>
      </c>
      <c r="AZ82" s="13">
        <f t="shared" si="86"/>
        <v>1</v>
      </c>
      <c r="BA82" s="4">
        <f t="shared" si="87"/>
        <v>1</v>
      </c>
      <c r="BB82" s="13">
        <f t="shared" si="88"/>
        <v>0.5</v>
      </c>
      <c r="BC82" s="34">
        <f t="shared" si="89"/>
        <v>2.5000000000000001E-2</v>
      </c>
    </row>
    <row r="83" spans="1:55">
      <c r="A83" t="s">
        <v>19</v>
      </c>
      <c r="B83" s="15" t="s">
        <v>114</v>
      </c>
      <c r="L83" s="7" t="s">
        <v>2</v>
      </c>
      <c r="V83" s="15" t="s">
        <v>2</v>
      </c>
      <c r="W83" s="15" t="s">
        <v>2</v>
      </c>
      <c r="AF83" s="7" t="s">
        <v>6</v>
      </c>
      <c r="AP83" s="4">
        <f t="shared" si="76"/>
        <v>4</v>
      </c>
      <c r="AQ83" s="49">
        <f t="shared" si="77"/>
        <v>1</v>
      </c>
      <c r="AR83" s="13">
        <f t="shared" si="78"/>
        <v>0.25</v>
      </c>
      <c r="AS83" s="4">
        <f t="shared" si="79"/>
        <v>0</v>
      </c>
      <c r="AT83" s="13">
        <f t="shared" si="80"/>
        <v>0</v>
      </c>
      <c r="AU83" s="49">
        <f t="shared" si="81"/>
        <v>1</v>
      </c>
      <c r="AV83" s="13">
        <f t="shared" si="82"/>
        <v>0.25</v>
      </c>
      <c r="AW83" s="49">
        <f t="shared" si="83"/>
        <v>2</v>
      </c>
      <c r="AX83" s="13">
        <f t="shared" si="84"/>
        <v>0.5</v>
      </c>
      <c r="AY83" s="49">
        <f t="shared" si="85"/>
        <v>1</v>
      </c>
      <c r="AZ83" s="13">
        <f t="shared" si="86"/>
        <v>0.25</v>
      </c>
      <c r="BA83" s="4">
        <f t="shared" si="87"/>
        <v>1</v>
      </c>
      <c r="BB83" s="13">
        <f t="shared" si="88"/>
        <v>0.25</v>
      </c>
      <c r="BC83" s="34">
        <f t="shared" si="89"/>
        <v>2.5000000000000001E-2</v>
      </c>
    </row>
    <row r="84" spans="1:55">
      <c r="A84" t="s">
        <v>49</v>
      </c>
      <c r="B84" s="15" t="s">
        <v>114</v>
      </c>
      <c r="L84" s="7" t="s">
        <v>2</v>
      </c>
      <c r="V84" s="15" t="s">
        <v>2</v>
      </c>
      <c r="W84" s="15" t="s">
        <v>2</v>
      </c>
      <c r="AF84" s="7" t="s">
        <v>6</v>
      </c>
      <c r="AP84" s="4">
        <f t="shared" si="76"/>
        <v>4</v>
      </c>
      <c r="AQ84" s="49">
        <f t="shared" si="77"/>
        <v>1</v>
      </c>
      <c r="AR84" s="13">
        <f t="shared" si="78"/>
        <v>0.25</v>
      </c>
      <c r="AS84" s="4">
        <f t="shared" si="79"/>
        <v>0</v>
      </c>
      <c r="AT84" s="13">
        <f t="shared" si="80"/>
        <v>0</v>
      </c>
      <c r="AU84" s="49">
        <f t="shared" si="81"/>
        <v>1</v>
      </c>
      <c r="AV84" s="13">
        <f t="shared" si="82"/>
        <v>0.25</v>
      </c>
      <c r="AW84" s="49">
        <f t="shared" si="83"/>
        <v>2</v>
      </c>
      <c r="AX84" s="13">
        <f t="shared" si="84"/>
        <v>0.5</v>
      </c>
      <c r="AY84" s="49">
        <f t="shared" si="85"/>
        <v>1</v>
      </c>
      <c r="AZ84" s="13">
        <f t="shared" si="86"/>
        <v>0.25</v>
      </c>
      <c r="BA84" s="4">
        <f t="shared" si="87"/>
        <v>1</v>
      </c>
      <c r="BB84" s="13">
        <f t="shared" si="88"/>
        <v>0.25</v>
      </c>
      <c r="BC84" s="34">
        <f t="shared" si="89"/>
        <v>2.5000000000000001E-2</v>
      </c>
    </row>
    <row r="85" spans="1:55">
      <c r="A85" t="s">
        <v>51</v>
      </c>
      <c r="L85" s="6" t="s">
        <v>2</v>
      </c>
      <c r="AF85" s="6" t="s">
        <v>6</v>
      </c>
      <c r="AP85" s="4">
        <f t="shared" si="76"/>
        <v>1</v>
      </c>
      <c r="AQ85" s="49">
        <f t="shared" si="77"/>
        <v>0</v>
      </c>
      <c r="AR85" s="13">
        <f t="shared" si="78"/>
        <v>0</v>
      </c>
      <c r="AS85" s="4">
        <f t="shared" si="79"/>
        <v>0</v>
      </c>
      <c r="AT85" s="13">
        <f t="shared" si="80"/>
        <v>0</v>
      </c>
      <c r="AU85" s="49">
        <f t="shared" si="81"/>
        <v>1</v>
      </c>
      <c r="AV85" s="13">
        <f t="shared" si="82"/>
        <v>1</v>
      </c>
      <c r="AW85" s="49">
        <f t="shared" si="83"/>
        <v>0</v>
      </c>
      <c r="AX85" s="13">
        <f t="shared" si="84"/>
        <v>0</v>
      </c>
      <c r="AY85" s="49">
        <f t="shared" si="85"/>
        <v>1</v>
      </c>
      <c r="AZ85" s="13">
        <f t="shared" si="86"/>
        <v>1</v>
      </c>
      <c r="BA85" s="4">
        <f t="shared" si="87"/>
        <v>1</v>
      </c>
      <c r="BB85" s="13">
        <f t="shared" si="88"/>
        <v>1</v>
      </c>
      <c r="BC85" s="34">
        <f t="shared" si="89"/>
        <v>2.5000000000000001E-2</v>
      </c>
    </row>
    <row r="86" spans="1:55">
      <c r="A86" t="s">
        <v>30</v>
      </c>
      <c r="L86" s="6" t="s">
        <v>2</v>
      </c>
      <c r="V86" s="16" t="s">
        <v>2</v>
      </c>
      <c r="W86" s="16" t="s">
        <v>2</v>
      </c>
      <c r="AP86" s="4">
        <f t="shared" si="76"/>
        <v>3</v>
      </c>
      <c r="AQ86" s="49">
        <f t="shared" si="77"/>
        <v>0</v>
      </c>
      <c r="AR86" s="13">
        <f t="shared" si="78"/>
        <v>0</v>
      </c>
      <c r="AS86" s="4">
        <f t="shared" si="79"/>
        <v>0</v>
      </c>
      <c r="AT86" s="13">
        <f t="shared" si="80"/>
        <v>0</v>
      </c>
      <c r="AU86" s="49">
        <f t="shared" si="81"/>
        <v>1</v>
      </c>
      <c r="AV86" s="13">
        <f t="shared" si="82"/>
        <v>0.33333333333333331</v>
      </c>
      <c r="AW86" s="49">
        <f t="shared" si="83"/>
        <v>2</v>
      </c>
      <c r="AX86" s="13">
        <f t="shared" si="84"/>
        <v>0.66666666666666663</v>
      </c>
      <c r="AY86" s="49">
        <f t="shared" si="85"/>
        <v>0</v>
      </c>
      <c r="AZ86" s="13">
        <f t="shared" si="86"/>
        <v>0</v>
      </c>
      <c r="BA86" s="4">
        <f t="shared" si="87"/>
        <v>1</v>
      </c>
      <c r="BB86" s="13">
        <f t="shared" si="88"/>
        <v>0.33333333333333331</v>
      </c>
      <c r="BC86" s="34">
        <f t="shared" si="89"/>
        <v>2.5000000000000001E-2</v>
      </c>
    </row>
    <row r="87" spans="1:55">
      <c r="A87" t="s">
        <v>28</v>
      </c>
      <c r="L87" s="7" t="s">
        <v>2</v>
      </c>
      <c r="AP87" s="4">
        <f t="shared" si="76"/>
        <v>1</v>
      </c>
      <c r="AQ87" s="49">
        <f t="shared" si="77"/>
        <v>0</v>
      </c>
      <c r="AR87" s="13">
        <f t="shared" si="78"/>
        <v>0</v>
      </c>
      <c r="AS87" s="4">
        <f t="shared" si="79"/>
        <v>0</v>
      </c>
      <c r="AT87" s="13">
        <f t="shared" si="80"/>
        <v>0</v>
      </c>
      <c r="AU87" s="49">
        <f t="shared" si="81"/>
        <v>1</v>
      </c>
      <c r="AV87" s="13">
        <f t="shared" si="82"/>
        <v>1</v>
      </c>
      <c r="AW87" s="49">
        <f t="shared" si="83"/>
        <v>0</v>
      </c>
      <c r="AX87" s="13">
        <f t="shared" si="84"/>
        <v>0</v>
      </c>
      <c r="AY87" s="49">
        <f t="shared" si="85"/>
        <v>0</v>
      </c>
      <c r="AZ87" s="13">
        <f t="shared" si="86"/>
        <v>0</v>
      </c>
      <c r="BA87" s="4">
        <f t="shared" si="87"/>
        <v>1</v>
      </c>
      <c r="BB87" s="13">
        <f t="shared" si="88"/>
        <v>1</v>
      </c>
      <c r="BC87" s="34">
        <f t="shared" si="89"/>
        <v>2.5000000000000001E-2</v>
      </c>
    </row>
    <row r="88" spans="1:55">
      <c r="A88" t="s">
        <v>50</v>
      </c>
      <c r="L88" s="6" t="s">
        <v>2</v>
      </c>
      <c r="AP88" s="4">
        <f t="shared" si="76"/>
        <v>1</v>
      </c>
      <c r="AQ88" s="49">
        <f t="shared" si="77"/>
        <v>0</v>
      </c>
      <c r="AR88" s="13">
        <f t="shared" si="78"/>
        <v>0</v>
      </c>
      <c r="AS88" s="4">
        <f t="shared" si="79"/>
        <v>0</v>
      </c>
      <c r="AT88" s="13">
        <f t="shared" si="80"/>
        <v>0</v>
      </c>
      <c r="AU88" s="49">
        <f t="shared" si="81"/>
        <v>1</v>
      </c>
      <c r="AV88" s="13">
        <f t="shared" si="82"/>
        <v>1</v>
      </c>
      <c r="AW88" s="49">
        <f t="shared" si="83"/>
        <v>0</v>
      </c>
      <c r="AX88" s="13">
        <f t="shared" si="84"/>
        <v>0</v>
      </c>
      <c r="AY88" s="49">
        <f t="shared" si="85"/>
        <v>0</v>
      </c>
      <c r="AZ88" s="13">
        <f t="shared" si="86"/>
        <v>0</v>
      </c>
      <c r="BA88" s="4">
        <f t="shared" si="87"/>
        <v>1</v>
      </c>
      <c r="BB88" s="13">
        <f t="shared" si="88"/>
        <v>1</v>
      </c>
      <c r="BC88" s="34">
        <f t="shared" si="89"/>
        <v>2.5000000000000001E-2</v>
      </c>
    </row>
    <row r="89" spans="1:55">
      <c r="A89" t="s">
        <v>45</v>
      </c>
      <c r="B89" s="15" t="s">
        <v>114</v>
      </c>
      <c r="V89" s="15" t="s">
        <v>2</v>
      </c>
      <c r="W89" s="15" t="s">
        <v>2</v>
      </c>
      <c r="X89" s="7"/>
      <c r="AP89" s="4">
        <f t="shared" si="76"/>
        <v>3</v>
      </c>
      <c r="AQ89" s="49">
        <f t="shared" si="77"/>
        <v>1</v>
      </c>
      <c r="AR89" s="13">
        <f t="shared" si="78"/>
        <v>0.33333333333333331</v>
      </c>
      <c r="AS89" s="4">
        <f t="shared" si="79"/>
        <v>0</v>
      </c>
      <c r="AT89" s="13">
        <f t="shared" si="80"/>
        <v>0</v>
      </c>
      <c r="AU89" s="49">
        <f t="shared" si="81"/>
        <v>0</v>
      </c>
      <c r="AV89" s="13">
        <f t="shared" si="82"/>
        <v>0</v>
      </c>
      <c r="AW89" s="49">
        <f t="shared" si="83"/>
        <v>2</v>
      </c>
      <c r="AX89" s="13">
        <f t="shared" si="84"/>
        <v>0.66666666666666663</v>
      </c>
      <c r="AY89" s="49">
        <f t="shared" si="85"/>
        <v>0</v>
      </c>
      <c r="AZ89" s="13">
        <f t="shared" si="86"/>
        <v>0</v>
      </c>
      <c r="BA89" s="4">
        <f t="shared" si="87"/>
        <v>0</v>
      </c>
      <c r="BB89" s="13">
        <f t="shared" si="88"/>
        <v>0</v>
      </c>
      <c r="BC89" s="34">
        <f t="shared" si="89"/>
        <v>0</v>
      </c>
    </row>
    <row r="90" spans="1:55">
      <c r="A90" t="s">
        <v>14</v>
      </c>
      <c r="V90" s="15" t="s">
        <v>2</v>
      </c>
      <c r="AP90" s="4">
        <f t="shared" si="76"/>
        <v>1</v>
      </c>
      <c r="AQ90" s="49">
        <f t="shared" si="77"/>
        <v>0</v>
      </c>
      <c r="AR90" s="13">
        <f t="shared" si="78"/>
        <v>0</v>
      </c>
      <c r="AS90" s="4">
        <f t="shared" si="79"/>
        <v>0</v>
      </c>
      <c r="AT90" s="13">
        <f t="shared" si="80"/>
        <v>0</v>
      </c>
      <c r="AU90" s="49">
        <f t="shared" si="81"/>
        <v>0</v>
      </c>
      <c r="AV90" s="13">
        <f t="shared" si="82"/>
        <v>0</v>
      </c>
      <c r="AW90" s="49">
        <f t="shared" si="83"/>
        <v>1</v>
      </c>
      <c r="AX90" s="13">
        <f t="shared" si="84"/>
        <v>1</v>
      </c>
      <c r="AY90" s="49">
        <f t="shared" si="85"/>
        <v>0</v>
      </c>
      <c r="AZ90" s="13">
        <f t="shared" si="86"/>
        <v>0</v>
      </c>
      <c r="BA90" s="4">
        <f t="shared" si="87"/>
        <v>0</v>
      </c>
      <c r="BB90" s="13">
        <f t="shared" si="88"/>
        <v>0</v>
      </c>
      <c r="BC90" s="34">
        <f t="shared" si="89"/>
        <v>0</v>
      </c>
    </row>
    <row r="91" spans="1:55">
      <c r="A91" s="38" t="s">
        <v>134</v>
      </c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2"/>
      <c r="AS91" s="31"/>
      <c r="AT91" s="32"/>
      <c r="AU91" s="31"/>
      <c r="AV91" s="32"/>
      <c r="AW91" s="31"/>
      <c r="AX91" s="32"/>
      <c r="AY91" s="31"/>
      <c r="AZ91" s="33"/>
      <c r="BA91" s="31"/>
      <c r="BB91" s="33"/>
      <c r="BC91" s="33"/>
    </row>
    <row r="92" spans="1:55">
      <c r="A92" s="3" t="s">
        <v>42</v>
      </c>
      <c r="B92" s="15" t="s">
        <v>114</v>
      </c>
      <c r="G92" s="7" t="s">
        <v>5</v>
      </c>
      <c r="H92" s="10" t="s">
        <v>5</v>
      </c>
      <c r="L92" s="7" t="s">
        <v>2</v>
      </c>
      <c r="M92" s="7" t="s">
        <v>2</v>
      </c>
      <c r="N92" s="7" t="s">
        <v>2</v>
      </c>
      <c r="O92" s="7" t="s">
        <v>2</v>
      </c>
      <c r="P92" s="7" t="s">
        <v>2</v>
      </c>
      <c r="Q92" s="7" t="s">
        <v>2</v>
      </c>
      <c r="R92" s="7" t="s">
        <v>2</v>
      </c>
      <c r="S92" s="7" t="s">
        <v>2</v>
      </c>
      <c r="V92" s="15" t="s">
        <v>2</v>
      </c>
      <c r="W92" s="15" t="s">
        <v>2</v>
      </c>
      <c r="X92" s="15" t="s">
        <v>2</v>
      </c>
      <c r="Y92" s="15" t="s">
        <v>2</v>
      </c>
      <c r="Z92" s="16" t="s">
        <v>2</v>
      </c>
      <c r="AA92" s="16" t="s">
        <v>2</v>
      </c>
      <c r="AF92" s="7" t="s">
        <v>6</v>
      </c>
      <c r="AG92" s="7" t="s">
        <v>6</v>
      </c>
      <c r="AH92" s="7" t="s">
        <v>6</v>
      </c>
      <c r="AI92" s="7" t="s">
        <v>6</v>
      </c>
      <c r="AJ92" s="7" t="s">
        <v>6</v>
      </c>
      <c r="AK92" s="7" t="s">
        <v>6</v>
      </c>
      <c r="AP92" s="4">
        <f t="shared" ref="AP92:AP106" si="90">COUNTA(B92:AE92)</f>
        <v>17</v>
      </c>
      <c r="AQ92" s="49">
        <f t="shared" ref="AQ92:AQ106" si="91">COUNTA(B92:F92)</f>
        <v>1</v>
      </c>
      <c r="AR92" s="13">
        <f t="shared" ref="AR92:AR106" si="92">AQ92/$AP92</f>
        <v>5.8823529411764705E-2</v>
      </c>
      <c r="AS92" s="4">
        <f t="shared" ref="AS92:AS106" si="93">COUNTA(G92:K92)</f>
        <v>2</v>
      </c>
      <c r="AT92" s="13">
        <f t="shared" ref="AT92:AT106" si="94">AS92/$AP92</f>
        <v>0.11764705882352941</v>
      </c>
      <c r="AU92" s="49">
        <f t="shared" ref="AU92:AU106" si="95">COUNTA(L92:U92)</f>
        <v>8</v>
      </c>
      <c r="AV92" s="13">
        <f t="shared" ref="AV92:AV106" si="96">AU92/$AP92</f>
        <v>0.47058823529411764</v>
      </c>
      <c r="AW92" s="49">
        <f t="shared" ref="AW92:AW106" si="97">COUNTA(V92:AE92)</f>
        <v>6</v>
      </c>
      <c r="AX92" s="13">
        <f t="shared" ref="AX92:AX106" si="98">AW92/$AP92</f>
        <v>0.35294117647058826</v>
      </c>
      <c r="AY92" s="49">
        <f t="shared" ref="AY92:AY106" si="99">COUNTA(AF92:AO92)</f>
        <v>6</v>
      </c>
      <c r="AZ92" s="13">
        <f t="shared" ref="AZ92:AZ106" si="100">AY92/$AP92</f>
        <v>0.35294117647058826</v>
      </c>
      <c r="BA92" s="4">
        <f t="shared" ref="BA92:BA106" si="101">AS92+AU92</f>
        <v>10</v>
      </c>
      <c r="BB92" s="13">
        <f t="shared" ref="BB92:BB106" si="102">BA92/$AP92</f>
        <v>0.58823529411764708</v>
      </c>
      <c r="BC92" s="34">
        <f t="shared" ref="BC92:BC106" si="103">BA92/38</f>
        <v>0.26315789473684209</v>
      </c>
    </row>
    <row r="93" spans="1:55">
      <c r="A93" t="s">
        <v>48</v>
      </c>
      <c r="G93" s="10" t="s">
        <v>5</v>
      </c>
      <c r="L93" s="7" t="s">
        <v>2</v>
      </c>
      <c r="M93" s="7" t="s">
        <v>2</v>
      </c>
      <c r="N93" s="7" t="s">
        <v>2</v>
      </c>
      <c r="O93" s="7" t="s">
        <v>2</v>
      </c>
      <c r="P93" s="6" t="s">
        <v>2</v>
      </c>
      <c r="V93" s="15" t="s">
        <v>2</v>
      </c>
      <c r="W93" s="15" t="s">
        <v>2</v>
      </c>
      <c r="X93" s="15" t="s">
        <v>2</v>
      </c>
      <c r="Y93" s="15" t="s">
        <v>2</v>
      </c>
      <c r="Z93" s="15" t="s">
        <v>2</v>
      </c>
      <c r="AF93" s="7" t="s">
        <v>6</v>
      </c>
      <c r="AG93" s="7" t="s">
        <v>6</v>
      </c>
      <c r="AH93" s="7" t="s">
        <v>6</v>
      </c>
      <c r="AI93" s="6" t="s">
        <v>6</v>
      </c>
      <c r="AP93" s="4">
        <f t="shared" si="90"/>
        <v>11</v>
      </c>
      <c r="AQ93" s="49">
        <f t="shared" si="91"/>
        <v>0</v>
      </c>
      <c r="AR93" s="13">
        <f t="shared" si="92"/>
        <v>0</v>
      </c>
      <c r="AS93" s="4">
        <f t="shared" si="93"/>
        <v>1</v>
      </c>
      <c r="AT93" s="13">
        <f t="shared" si="94"/>
        <v>9.0909090909090912E-2</v>
      </c>
      <c r="AU93" s="49">
        <f t="shared" si="95"/>
        <v>5</v>
      </c>
      <c r="AV93" s="13">
        <f t="shared" si="96"/>
        <v>0.45454545454545453</v>
      </c>
      <c r="AW93" s="49">
        <f t="shared" si="97"/>
        <v>5</v>
      </c>
      <c r="AX93" s="13">
        <f t="shared" si="98"/>
        <v>0.45454545454545453</v>
      </c>
      <c r="AY93" s="49">
        <f t="shared" si="99"/>
        <v>4</v>
      </c>
      <c r="AZ93" s="13">
        <f t="shared" si="100"/>
        <v>0.36363636363636365</v>
      </c>
      <c r="BA93" s="4">
        <f t="shared" si="101"/>
        <v>6</v>
      </c>
      <c r="BB93" s="13">
        <f t="shared" si="102"/>
        <v>0.54545454545454541</v>
      </c>
      <c r="BC93" s="34">
        <f t="shared" si="103"/>
        <v>0.15789473684210525</v>
      </c>
    </row>
    <row r="94" spans="1:55">
      <c r="A94" t="s">
        <v>55</v>
      </c>
      <c r="G94" s="7" t="s">
        <v>5</v>
      </c>
      <c r="H94" s="7" t="s">
        <v>5</v>
      </c>
      <c r="L94" s="7" t="s">
        <v>2</v>
      </c>
      <c r="M94" s="7" t="s">
        <v>2</v>
      </c>
      <c r="N94" s="7" t="s">
        <v>2</v>
      </c>
      <c r="V94" s="15" t="s">
        <v>2</v>
      </c>
      <c r="W94" s="15" t="s">
        <v>2</v>
      </c>
      <c r="X94" s="15" t="s">
        <v>2</v>
      </c>
      <c r="Y94" s="15" t="s">
        <v>2</v>
      </c>
      <c r="AF94" s="7" t="s">
        <v>6</v>
      </c>
      <c r="AG94" s="7" t="s">
        <v>6</v>
      </c>
      <c r="AH94" s="7" t="s">
        <v>6</v>
      </c>
      <c r="AP94" s="4">
        <f t="shared" si="90"/>
        <v>9</v>
      </c>
      <c r="AQ94" s="49">
        <f t="shared" si="91"/>
        <v>0</v>
      </c>
      <c r="AR94" s="13">
        <f t="shared" si="92"/>
        <v>0</v>
      </c>
      <c r="AS94" s="4">
        <f t="shared" si="93"/>
        <v>2</v>
      </c>
      <c r="AT94" s="13">
        <f t="shared" si="94"/>
        <v>0.22222222222222221</v>
      </c>
      <c r="AU94" s="49">
        <f t="shared" si="95"/>
        <v>3</v>
      </c>
      <c r="AV94" s="13">
        <f t="shared" si="96"/>
        <v>0.33333333333333331</v>
      </c>
      <c r="AW94" s="49">
        <f t="shared" si="97"/>
        <v>4</v>
      </c>
      <c r="AX94" s="13">
        <f t="shared" si="98"/>
        <v>0.44444444444444442</v>
      </c>
      <c r="AY94" s="49">
        <f t="shared" si="99"/>
        <v>3</v>
      </c>
      <c r="AZ94" s="13">
        <f t="shared" si="100"/>
        <v>0.33333333333333331</v>
      </c>
      <c r="BA94" s="4">
        <f t="shared" si="101"/>
        <v>5</v>
      </c>
      <c r="BB94" s="13">
        <f t="shared" si="102"/>
        <v>0.55555555555555558</v>
      </c>
      <c r="BC94" s="34">
        <f t="shared" si="103"/>
        <v>0.13157894736842105</v>
      </c>
    </row>
    <row r="95" spans="1:55">
      <c r="A95" s="2" t="s">
        <v>3</v>
      </c>
      <c r="B95" s="15" t="s">
        <v>114</v>
      </c>
      <c r="C95" s="15" t="s">
        <v>114</v>
      </c>
      <c r="L95" s="7" t="s">
        <v>2</v>
      </c>
      <c r="M95" s="7" t="s">
        <v>2</v>
      </c>
      <c r="N95" s="7" t="s">
        <v>2</v>
      </c>
      <c r="V95" s="15" t="s">
        <v>2</v>
      </c>
      <c r="W95" s="15" t="s">
        <v>2</v>
      </c>
      <c r="AF95" s="7" t="s">
        <v>6</v>
      </c>
      <c r="AG95" s="7" t="s">
        <v>6</v>
      </c>
      <c r="AP95" s="4">
        <f t="shared" si="90"/>
        <v>7</v>
      </c>
      <c r="AQ95" s="49">
        <f t="shared" si="91"/>
        <v>2</v>
      </c>
      <c r="AR95" s="13">
        <f t="shared" si="92"/>
        <v>0.2857142857142857</v>
      </c>
      <c r="AS95" s="4">
        <f t="shared" si="93"/>
        <v>0</v>
      </c>
      <c r="AT95" s="13">
        <f t="shared" si="94"/>
        <v>0</v>
      </c>
      <c r="AU95" s="49">
        <f t="shared" si="95"/>
        <v>3</v>
      </c>
      <c r="AV95" s="13">
        <f t="shared" si="96"/>
        <v>0.42857142857142855</v>
      </c>
      <c r="AW95" s="49">
        <f t="shared" si="97"/>
        <v>2</v>
      </c>
      <c r="AX95" s="13">
        <f t="shared" si="98"/>
        <v>0.2857142857142857</v>
      </c>
      <c r="AY95" s="49">
        <f t="shared" si="99"/>
        <v>2</v>
      </c>
      <c r="AZ95" s="13">
        <f t="shared" si="100"/>
        <v>0.2857142857142857</v>
      </c>
      <c r="BA95" s="4">
        <f t="shared" si="101"/>
        <v>3</v>
      </c>
      <c r="BB95" s="13">
        <f t="shared" si="102"/>
        <v>0.42857142857142855</v>
      </c>
      <c r="BC95" s="34">
        <f t="shared" si="103"/>
        <v>7.8947368421052627E-2</v>
      </c>
    </row>
    <row r="96" spans="1:55">
      <c r="A96" t="s">
        <v>19</v>
      </c>
      <c r="G96" s="7" t="s">
        <v>5</v>
      </c>
      <c r="L96" s="7" t="s">
        <v>2</v>
      </c>
      <c r="M96" s="7" t="s">
        <v>2</v>
      </c>
      <c r="V96" s="15" t="s">
        <v>2</v>
      </c>
      <c r="W96" s="15" t="s">
        <v>2</v>
      </c>
      <c r="X96" s="15" t="s">
        <v>2</v>
      </c>
      <c r="Y96" s="15" t="s">
        <v>2</v>
      </c>
      <c r="AF96" s="7" t="s">
        <v>6</v>
      </c>
      <c r="AG96" s="7" t="s">
        <v>6</v>
      </c>
      <c r="AP96" s="4">
        <f t="shared" si="90"/>
        <v>7</v>
      </c>
      <c r="AQ96" s="49">
        <f t="shared" si="91"/>
        <v>0</v>
      </c>
      <c r="AR96" s="13">
        <f t="shared" si="92"/>
        <v>0</v>
      </c>
      <c r="AS96" s="4">
        <f t="shared" si="93"/>
        <v>1</v>
      </c>
      <c r="AT96" s="13">
        <f t="shared" si="94"/>
        <v>0.14285714285714285</v>
      </c>
      <c r="AU96" s="49">
        <f t="shared" si="95"/>
        <v>2</v>
      </c>
      <c r="AV96" s="13">
        <f t="shared" si="96"/>
        <v>0.2857142857142857</v>
      </c>
      <c r="AW96" s="49">
        <f t="shared" si="97"/>
        <v>4</v>
      </c>
      <c r="AX96" s="13">
        <f t="shared" si="98"/>
        <v>0.5714285714285714</v>
      </c>
      <c r="AY96" s="49">
        <f t="shared" si="99"/>
        <v>2</v>
      </c>
      <c r="AZ96" s="13">
        <f t="shared" si="100"/>
        <v>0.2857142857142857</v>
      </c>
      <c r="BA96" s="4">
        <f t="shared" si="101"/>
        <v>3</v>
      </c>
      <c r="BB96" s="13">
        <f t="shared" si="102"/>
        <v>0.42857142857142855</v>
      </c>
      <c r="BC96" s="34">
        <f t="shared" si="103"/>
        <v>7.8947368421052627E-2</v>
      </c>
    </row>
    <row r="97" spans="1:55">
      <c r="A97" t="s">
        <v>31</v>
      </c>
      <c r="G97" s="7" t="s">
        <v>5</v>
      </c>
      <c r="L97" s="7" t="s">
        <v>2</v>
      </c>
      <c r="M97" s="6" t="s">
        <v>2</v>
      </c>
      <c r="V97" s="15" t="s">
        <v>2</v>
      </c>
      <c r="W97" s="15" t="s">
        <v>2</v>
      </c>
      <c r="X97" s="16" t="s">
        <v>2</v>
      </c>
      <c r="AF97" s="7" t="s">
        <v>6</v>
      </c>
      <c r="AP97" s="4">
        <f t="shared" si="90"/>
        <v>6</v>
      </c>
      <c r="AQ97" s="49">
        <f t="shared" si="91"/>
        <v>0</v>
      </c>
      <c r="AR97" s="13">
        <f t="shared" si="92"/>
        <v>0</v>
      </c>
      <c r="AS97" s="4">
        <f t="shared" si="93"/>
        <v>1</v>
      </c>
      <c r="AT97" s="13">
        <f t="shared" si="94"/>
        <v>0.16666666666666666</v>
      </c>
      <c r="AU97" s="49">
        <f t="shared" si="95"/>
        <v>2</v>
      </c>
      <c r="AV97" s="13">
        <f t="shared" si="96"/>
        <v>0.33333333333333331</v>
      </c>
      <c r="AW97" s="49">
        <f t="shared" si="97"/>
        <v>3</v>
      </c>
      <c r="AX97" s="13">
        <f t="shared" si="98"/>
        <v>0.5</v>
      </c>
      <c r="AY97" s="49">
        <f t="shared" si="99"/>
        <v>1</v>
      </c>
      <c r="AZ97" s="13">
        <f t="shared" si="100"/>
        <v>0.16666666666666666</v>
      </c>
      <c r="BA97" s="4">
        <f t="shared" si="101"/>
        <v>3</v>
      </c>
      <c r="BB97" s="13">
        <f t="shared" si="102"/>
        <v>0.5</v>
      </c>
      <c r="BC97" s="34">
        <f t="shared" si="103"/>
        <v>7.8947368421052627E-2</v>
      </c>
    </row>
    <row r="98" spans="1:55">
      <c r="A98" t="s">
        <v>49</v>
      </c>
      <c r="L98" s="7" t="s">
        <v>2</v>
      </c>
      <c r="M98" s="6" t="s">
        <v>2</v>
      </c>
      <c r="V98" s="15" t="s">
        <v>2</v>
      </c>
      <c r="AF98" s="6" t="s">
        <v>6</v>
      </c>
      <c r="AP98" s="4">
        <f t="shared" si="90"/>
        <v>3</v>
      </c>
      <c r="AQ98" s="49">
        <f t="shared" si="91"/>
        <v>0</v>
      </c>
      <c r="AR98" s="13">
        <f t="shared" si="92"/>
        <v>0</v>
      </c>
      <c r="AS98" s="4">
        <f t="shared" si="93"/>
        <v>0</v>
      </c>
      <c r="AT98" s="13">
        <f t="shared" si="94"/>
        <v>0</v>
      </c>
      <c r="AU98" s="49">
        <f t="shared" si="95"/>
        <v>2</v>
      </c>
      <c r="AV98" s="13">
        <f t="shared" si="96"/>
        <v>0.66666666666666663</v>
      </c>
      <c r="AW98" s="49">
        <f t="shared" si="97"/>
        <v>1</v>
      </c>
      <c r="AX98" s="13">
        <f t="shared" si="98"/>
        <v>0.33333333333333331</v>
      </c>
      <c r="AY98" s="49">
        <f t="shared" si="99"/>
        <v>1</v>
      </c>
      <c r="AZ98" s="13">
        <f t="shared" si="100"/>
        <v>0.33333333333333331</v>
      </c>
      <c r="BA98" s="4">
        <f t="shared" si="101"/>
        <v>2</v>
      </c>
      <c r="BB98" s="13">
        <f t="shared" si="102"/>
        <v>0.66666666666666663</v>
      </c>
      <c r="BC98" s="34">
        <f t="shared" si="103"/>
        <v>5.2631578947368418E-2</v>
      </c>
    </row>
    <row r="99" spans="1:55">
      <c r="A99" t="s">
        <v>44</v>
      </c>
      <c r="L99" s="7" t="s">
        <v>2</v>
      </c>
      <c r="M99" s="7" t="s">
        <v>2</v>
      </c>
      <c r="AF99" s="7" t="s">
        <v>6</v>
      </c>
      <c r="AP99" s="4">
        <f t="shared" si="90"/>
        <v>2</v>
      </c>
      <c r="AQ99" s="49">
        <f t="shared" si="91"/>
        <v>0</v>
      </c>
      <c r="AR99" s="13">
        <f t="shared" si="92"/>
        <v>0</v>
      </c>
      <c r="AS99" s="4">
        <f t="shared" si="93"/>
        <v>0</v>
      </c>
      <c r="AT99" s="13">
        <f t="shared" si="94"/>
        <v>0</v>
      </c>
      <c r="AU99" s="49">
        <f t="shared" si="95"/>
        <v>2</v>
      </c>
      <c r="AV99" s="13">
        <f t="shared" si="96"/>
        <v>1</v>
      </c>
      <c r="AW99" s="49">
        <f t="shared" si="97"/>
        <v>0</v>
      </c>
      <c r="AX99" s="13">
        <f t="shared" si="98"/>
        <v>0</v>
      </c>
      <c r="AY99" s="49">
        <f t="shared" si="99"/>
        <v>1</v>
      </c>
      <c r="AZ99" s="13">
        <f t="shared" si="100"/>
        <v>0.5</v>
      </c>
      <c r="BA99" s="4">
        <f t="shared" si="101"/>
        <v>2</v>
      </c>
      <c r="BB99" s="13">
        <f t="shared" si="102"/>
        <v>1</v>
      </c>
      <c r="BC99" s="34">
        <f t="shared" si="103"/>
        <v>5.2631578947368418E-2</v>
      </c>
    </row>
    <row r="100" spans="1:55">
      <c r="A100" t="s">
        <v>58</v>
      </c>
      <c r="L100" s="7" t="s">
        <v>2</v>
      </c>
      <c r="V100" s="15" t="s">
        <v>2</v>
      </c>
      <c r="AF100" s="7" t="s">
        <v>6</v>
      </c>
      <c r="AP100" s="4">
        <f t="shared" si="90"/>
        <v>2</v>
      </c>
      <c r="AQ100" s="49">
        <f t="shared" si="91"/>
        <v>0</v>
      </c>
      <c r="AR100" s="13">
        <f t="shared" si="92"/>
        <v>0</v>
      </c>
      <c r="AS100" s="4">
        <f t="shared" si="93"/>
        <v>0</v>
      </c>
      <c r="AT100" s="13">
        <f t="shared" si="94"/>
        <v>0</v>
      </c>
      <c r="AU100" s="49">
        <f t="shared" si="95"/>
        <v>1</v>
      </c>
      <c r="AV100" s="13">
        <f t="shared" si="96"/>
        <v>0.5</v>
      </c>
      <c r="AW100" s="49">
        <f t="shared" si="97"/>
        <v>1</v>
      </c>
      <c r="AX100" s="13">
        <f t="shared" si="98"/>
        <v>0.5</v>
      </c>
      <c r="AY100" s="49">
        <f t="shared" si="99"/>
        <v>1</v>
      </c>
      <c r="AZ100" s="13">
        <f t="shared" si="100"/>
        <v>0.5</v>
      </c>
      <c r="BA100" s="4">
        <f t="shared" si="101"/>
        <v>1</v>
      </c>
      <c r="BB100" s="13">
        <f t="shared" si="102"/>
        <v>0.5</v>
      </c>
      <c r="BC100" s="34">
        <f t="shared" si="103"/>
        <v>2.6315789473684209E-2</v>
      </c>
    </row>
    <row r="101" spans="1:55">
      <c r="A101" t="s">
        <v>59</v>
      </c>
      <c r="L101" s="7" t="s">
        <v>2</v>
      </c>
      <c r="AP101" s="4">
        <f t="shared" si="90"/>
        <v>1</v>
      </c>
      <c r="AQ101" s="49">
        <f t="shared" si="91"/>
        <v>0</v>
      </c>
      <c r="AR101" s="13">
        <f t="shared" si="92"/>
        <v>0</v>
      </c>
      <c r="AS101" s="4">
        <f t="shared" si="93"/>
        <v>0</v>
      </c>
      <c r="AT101" s="13">
        <f t="shared" si="94"/>
        <v>0</v>
      </c>
      <c r="AU101" s="49">
        <f t="shared" si="95"/>
        <v>1</v>
      </c>
      <c r="AV101" s="13">
        <f t="shared" si="96"/>
        <v>1</v>
      </c>
      <c r="AW101" s="49">
        <f t="shared" si="97"/>
        <v>0</v>
      </c>
      <c r="AX101" s="13">
        <f t="shared" si="98"/>
        <v>0</v>
      </c>
      <c r="AY101" s="49">
        <f t="shared" si="99"/>
        <v>0</v>
      </c>
      <c r="AZ101" s="13">
        <f t="shared" si="100"/>
        <v>0</v>
      </c>
      <c r="BA101" s="4">
        <f t="shared" si="101"/>
        <v>1</v>
      </c>
      <c r="BB101" s="13">
        <f t="shared" si="102"/>
        <v>1</v>
      </c>
      <c r="BC101" s="34">
        <f t="shared" si="103"/>
        <v>2.6315789473684209E-2</v>
      </c>
    </row>
    <row r="102" spans="1:55">
      <c r="A102" t="s">
        <v>57</v>
      </c>
      <c r="V102" s="15" t="s">
        <v>2</v>
      </c>
      <c r="W102" s="15" t="s">
        <v>2</v>
      </c>
      <c r="X102" s="15" t="s">
        <v>2</v>
      </c>
      <c r="AF102" s="7" t="s">
        <v>6</v>
      </c>
      <c r="AP102" s="4">
        <f t="shared" si="90"/>
        <v>3</v>
      </c>
      <c r="AQ102" s="49">
        <f t="shared" si="91"/>
        <v>0</v>
      </c>
      <c r="AR102" s="13">
        <f t="shared" si="92"/>
        <v>0</v>
      </c>
      <c r="AS102" s="4">
        <f t="shared" si="93"/>
        <v>0</v>
      </c>
      <c r="AT102" s="13">
        <f t="shared" si="94"/>
        <v>0</v>
      </c>
      <c r="AU102" s="49">
        <f t="shared" si="95"/>
        <v>0</v>
      </c>
      <c r="AV102" s="13">
        <f t="shared" si="96"/>
        <v>0</v>
      </c>
      <c r="AW102" s="49">
        <f t="shared" si="97"/>
        <v>3</v>
      </c>
      <c r="AX102" s="13">
        <f t="shared" si="98"/>
        <v>1</v>
      </c>
      <c r="AY102" s="49">
        <f t="shared" si="99"/>
        <v>1</v>
      </c>
      <c r="AZ102" s="13">
        <f t="shared" si="100"/>
        <v>0.33333333333333331</v>
      </c>
      <c r="BA102" s="4">
        <f t="shared" si="101"/>
        <v>0</v>
      </c>
      <c r="BB102" s="13">
        <f t="shared" si="102"/>
        <v>0</v>
      </c>
      <c r="BC102" s="34">
        <f t="shared" si="103"/>
        <v>0</v>
      </c>
    </row>
    <row r="103" spans="1:55">
      <c r="A103" t="s">
        <v>18</v>
      </c>
      <c r="V103" s="15" t="s">
        <v>2</v>
      </c>
      <c r="AP103" s="4">
        <f t="shared" si="90"/>
        <v>1</v>
      </c>
      <c r="AQ103" s="49">
        <f t="shared" si="91"/>
        <v>0</v>
      </c>
      <c r="AR103" s="13">
        <f t="shared" si="92"/>
        <v>0</v>
      </c>
      <c r="AS103" s="4">
        <f t="shared" si="93"/>
        <v>0</v>
      </c>
      <c r="AT103" s="13">
        <f t="shared" si="94"/>
        <v>0</v>
      </c>
      <c r="AU103" s="49">
        <f t="shared" si="95"/>
        <v>0</v>
      </c>
      <c r="AV103" s="13">
        <f t="shared" si="96"/>
        <v>0</v>
      </c>
      <c r="AW103" s="49">
        <f t="shared" si="97"/>
        <v>1</v>
      </c>
      <c r="AX103" s="13">
        <f t="shared" si="98"/>
        <v>1</v>
      </c>
      <c r="AY103" s="49">
        <f t="shared" si="99"/>
        <v>0</v>
      </c>
      <c r="AZ103" s="13">
        <f t="shared" si="100"/>
        <v>0</v>
      </c>
      <c r="BA103" s="4">
        <f t="shared" si="101"/>
        <v>0</v>
      </c>
      <c r="BB103" s="13">
        <f t="shared" si="102"/>
        <v>0</v>
      </c>
      <c r="BC103" s="34">
        <f t="shared" si="103"/>
        <v>0</v>
      </c>
    </row>
    <row r="104" spans="1:55">
      <c r="A104" t="s">
        <v>7</v>
      </c>
      <c r="B104" s="15" t="s">
        <v>114</v>
      </c>
      <c r="AP104" s="4">
        <f t="shared" si="90"/>
        <v>1</v>
      </c>
      <c r="AQ104" s="49">
        <f t="shared" si="91"/>
        <v>1</v>
      </c>
      <c r="AR104" s="13">
        <f t="shared" si="92"/>
        <v>1</v>
      </c>
      <c r="AS104" s="4">
        <f t="shared" si="93"/>
        <v>0</v>
      </c>
      <c r="AT104" s="13">
        <f t="shared" si="94"/>
        <v>0</v>
      </c>
      <c r="AU104" s="49">
        <f t="shared" si="95"/>
        <v>0</v>
      </c>
      <c r="AV104" s="13">
        <f t="shared" si="96"/>
        <v>0</v>
      </c>
      <c r="AW104" s="49">
        <f t="shared" si="97"/>
        <v>0</v>
      </c>
      <c r="AX104" s="13">
        <f t="shared" si="98"/>
        <v>0</v>
      </c>
      <c r="AY104" s="49">
        <f t="shared" si="99"/>
        <v>0</v>
      </c>
      <c r="AZ104" s="13">
        <f t="shared" si="100"/>
        <v>0</v>
      </c>
      <c r="BA104" s="4">
        <f t="shared" si="101"/>
        <v>0</v>
      </c>
      <c r="BB104" s="13">
        <f t="shared" si="102"/>
        <v>0</v>
      </c>
      <c r="BC104" s="34">
        <f t="shared" si="103"/>
        <v>0</v>
      </c>
    </row>
    <row r="105" spans="1:55">
      <c r="A105" t="s">
        <v>60</v>
      </c>
      <c r="V105" s="16" t="s">
        <v>2</v>
      </c>
      <c r="AP105" s="4">
        <f t="shared" si="90"/>
        <v>1</v>
      </c>
      <c r="AQ105" s="49">
        <f t="shared" si="91"/>
        <v>0</v>
      </c>
      <c r="AR105" s="13">
        <f t="shared" si="92"/>
        <v>0</v>
      </c>
      <c r="AS105" s="4">
        <f t="shared" si="93"/>
        <v>0</v>
      </c>
      <c r="AT105" s="13">
        <f t="shared" si="94"/>
        <v>0</v>
      </c>
      <c r="AU105" s="49">
        <f t="shared" si="95"/>
        <v>0</v>
      </c>
      <c r="AV105" s="13">
        <f t="shared" si="96"/>
        <v>0</v>
      </c>
      <c r="AW105" s="49">
        <f t="shared" si="97"/>
        <v>1</v>
      </c>
      <c r="AX105" s="13">
        <f t="shared" si="98"/>
        <v>1</v>
      </c>
      <c r="AY105" s="49">
        <f t="shared" si="99"/>
        <v>0</v>
      </c>
      <c r="AZ105" s="13">
        <f t="shared" si="100"/>
        <v>0</v>
      </c>
      <c r="BA105" s="4">
        <f t="shared" si="101"/>
        <v>0</v>
      </c>
      <c r="BB105" s="13">
        <f t="shared" si="102"/>
        <v>0</v>
      </c>
      <c r="BC105" s="34">
        <f t="shared" si="103"/>
        <v>0</v>
      </c>
    </row>
    <row r="106" spans="1:55">
      <c r="A106" t="s">
        <v>61</v>
      </c>
      <c r="V106" s="16" t="s">
        <v>2</v>
      </c>
      <c r="AP106" s="4">
        <f t="shared" si="90"/>
        <v>1</v>
      </c>
      <c r="AQ106" s="49">
        <f t="shared" si="91"/>
        <v>0</v>
      </c>
      <c r="AR106" s="13">
        <f t="shared" si="92"/>
        <v>0</v>
      </c>
      <c r="AS106" s="4">
        <f t="shared" si="93"/>
        <v>0</v>
      </c>
      <c r="AT106" s="13">
        <f t="shared" si="94"/>
        <v>0</v>
      </c>
      <c r="AU106" s="49">
        <f t="shared" si="95"/>
        <v>0</v>
      </c>
      <c r="AV106" s="13">
        <f t="shared" si="96"/>
        <v>0</v>
      </c>
      <c r="AW106" s="49">
        <f t="shared" si="97"/>
        <v>1</v>
      </c>
      <c r="AX106" s="13">
        <f t="shared" si="98"/>
        <v>1</v>
      </c>
      <c r="AY106" s="49">
        <f t="shared" si="99"/>
        <v>0</v>
      </c>
      <c r="AZ106" s="13">
        <f t="shared" si="100"/>
        <v>0</v>
      </c>
      <c r="BA106" s="4">
        <f t="shared" si="101"/>
        <v>0</v>
      </c>
      <c r="BB106" s="13">
        <f t="shared" si="102"/>
        <v>0</v>
      </c>
      <c r="BC106" s="34">
        <f t="shared" si="103"/>
        <v>0</v>
      </c>
    </row>
    <row r="107" spans="1:55">
      <c r="A107" s="38" t="s">
        <v>135</v>
      </c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2"/>
      <c r="AS107" s="31"/>
      <c r="AT107" s="32"/>
      <c r="AU107" s="31"/>
      <c r="AV107" s="32"/>
      <c r="AW107" s="31"/>
      <c r="AX107" s="32"/>
      <c r="AY107" s="31"/>
      <c r="AZ107" s="33"/>
      <c r="BA107" s="31"/>
      <c r="BB107" s="33"/>
      <c r="BC107" s="33"/>
    </row>
    <row r="108" spans="1:55">
      <c r="A108" s="2" t="s">
        <v>3</v>
      </c>
      <c r="B108" s="15" t="s">
        <v>114</v>
      </c>
      <c r="G108" s="7" t="s">
        <v>5</v>
      </c>
      <c r="L108" s="7" t="s">
        <v>2</v>
      </c>
      <c r="M108" s="7" t="s">
        <v>2</v>
      </c>
      <c r="N108" s="7" t="s">
        <v>2</v>
      </c>
      <c r="O108" s="7" t="s">
        <v>2</v>
      </c>
      <c r="P108" s="7" t="s">
        <v>2</v>
      </c>
      <c r="Q108" s="7" t="s">
        <v>2</v>
      </c>
      <c r="V108" s="15" t="s">
        <v>2</v>
      </c>
      <c r="W108" s="15" t="s">
        <v>2</v>
      </c>
      <c r="X108" s="15" t="s">
        <v>2</v>
      </c>
      <c r="Y108" s="15" t="s">
        <v>2</v>
      </c>
      <c r="Z108" s="15" t="s">
        <v>2</v>
      </c>
      <c r="AF108" s="7" t="s">
        <v>6</v>
      </c>
      <c r="AG108" s="7" t="s">
        <v>6</v>
      </c>
      <c r="AP108" s="4">
        <f t="shared" ref="AP108:AP123" si="104">COUNTA(B108:AE108)</f>
        <v>13</v>
      </c>
      <c r="AQ108" s="49">
        <f t="shared" ref="AQ108:AQ123" si="105">COUNTA(B108:F108)</f>
        <v>1</v>
      </c>
      <c r="AR108" s="13">
        <f t="shared" ref="AR108:AR123" si="106">AQ108/$AP108</f>
        <v>7.6923076923076927E-2</v>
      </c>
      <c r="AS108" s="4">
        <f t="shared" ref="AS108:AS123" si="107">COUNTA(G108:K108)</f>
        <v>1</v>
      </c>
      <c r="AT108" s="13">
        <f t="shared" ref="AT108:AT123" si="108">AS108/$AP108</f>
        <v>7.6923076923076927E-2</v>
      </c>
      <c r="AU108" s="49">
        <f t="shared" ref="AU108:AU123" si="109">COUNTA(L108:U108)</f>
        <v>6</v>
      </c>
      <c r="AV108" s="13">
        <f t="shared" ref="AV108:AV123" si="110">AU108/$AP108</f>
        <v>0.46153846153846156</v>
      </c>
      <c r="AW108" s="49">
        <f t="shared" ref="AW108:AW123" si="111">COUNTA(V108:AE108)</f>
        <v>5</v>
      </c>
      <c r="AX108" s="13">
        <f t="shared" ref="AX108:AX123" si="112">AW108/$AP108</f>
        <v>0.38461538461538464</v>
      </c>
      <c r="AY108" s="49">
        <f t="shared" ref="AY108:AY123" si="113">COUNTA(AF108:AO108)</f>
        <v>2</v>
      </c>
      <c r="AZ108" s="13">
        <f t="shared" ref="AZ108:AZ123" si="114">AY108/$AP108</f>
        <v>0.15384615384615385</v>
      </c>
      <c r="BA108" s="4">
        <f t="shared" ref="BA108:BA123" si="115">AS108+AU108</f>
        <v>7</v>
      </c>
      <c r="BB108" s="13">
        <f t="shared" ref="BB108:BB123" si="116">BA108/$AP108</f>
        <v>0.53846153846153844</v>
      </c>
      <c r="BC108" s="34">
        <f t="shared" ref="BC108:BC123" si="117">BA108/34</f>
        <v>0.20588235294117646</v>
      </c>
    </row>
    <row r="109" spans="1:55">
      <c r="A109" s="3" t="s">
        <v>65</v>
      </c>
      <c r="L109" s="7" t="s">
        <v>2</v>
      </c>
      <c r="M109" s="7" t="s">
        <v>2</v>
      </c>
      <c r="N109" s="7" t="s">
        <v>2</v>
      </c>
      <c r="O109" s="6" t="s">
        <v>2</v>
      </c>
      <c r="V109" s="7"/>
      <c r="AF109" s="7" t="s">
        <v>6</v>
      </c>
      <c r="AG109" s="6" t="s">
        <v>6</v>
      </c>
      <c r="AP109" s="4">
        <f t="shared" si="104"/>
        <v>4</v>
      </c>
      <c r="AQ109" s="49">
        <f t="shared" si="105"/>
        <v>0</v>
      </c>
      <c r="AR109" s="13">
        <f t="shared" si="106"/>
        <v>0</v>
      </c>
      <c r="AS109" s="4">
        <f t="shared" si="107"/>
        <v>0</v>
      </c>
      <c r="AT109" s="13">
        <f t="shared" si="108"/>
        <v>0</v>
      </c>
      <c r="AU109" s="49">
        <f t="shared" si="109"/>
        <v>4</v>
      </c>
      <c r="AV109" s="13">
        <f t="shared" si="110"/>
        <v>1</v>
      </c>
      <c r="AW109" s="49">
        <f t="shared" si="111"/>
        <v>0</v>
      </c>
      <c r="AX109" s="13">
        <f t="shared" si="112"/>
        <v>0</v>
      </c>
      <c r="AY109" s="49">
        <f t="shared" si="113"/>
        <v>2</v>
      </c>
      <c r="AZ109" s="13">
        <f t="shared" si="114"/>
        <v>0.5</v>
      </c>
      <c r="BA109" s="4">
        <f t="shared" si="115"/>
        <v>4</v>
      </c>
      <c r="BB109" s="13">
        <f t="shared" si="116"/>
        <v>1</v>
      </c>
      <c r="BC109" s="34">
        <f t="shared" si="117"/>
        <v>0.11764705882352941</v>
      </c>
    </row>
    <row r="110" spans="1:55">
      <c r="A110" t="s">
        <v>47</v>
      </c>
      <c r="L110" s="7" t="s">
        <v>2</v>
      </c>
      <c r="M110" s="7" t="s">
        <v>2</v>
      </c>
      <c r="N110" s="6" t="s">
        <v>2</v>
      </c>
      <c r="V110" s="15" t="s">
        <v>2</v>
      </c>
      <c r="AF110" s="7" t="s">
        <v>6</v>
      </c>
      <c r="AG110" s="7" t="s">
        <v>6</v>
      </c>
      <c r="AP110" s="4">
        <f t="shared" si="104"/>
        <v>4</v>
      </c>
      <c r="AQ110" s="49">
        <f t="shared" si="105"/>
        <v>0</v>
      </c>
      <c r="AR110" s="13">
        <f t="shared" si="106"/>
        <v>0</v>
      </c>
      <c r="AS110" s="4">
        <f t="shared" si="107"/>
        <v>0</v>
      </c>
      <c r="AT110" s="13">
        <f t="shared" si="108"/>
        <v>0</v>
      </c>
      <c r="AU110" s="49">
        <f t="shared" si="109"/>
        <v>3</v>
      </c>
      <c r="AV110" s="13">
        <f t="shared" si="110"/>
        <v>0.75</v>
      </c>
      <c r="AW110" s="49">
        <f t="shared" si="111"/>
        <v>1</v>
      </c>
      <c r="AX110" s="13">
        <f t="shared" si="112"/>
        <v>0.25</v>
      </c>
      <c r="AY110" s="49">
        <f t="shared" si="113"/>
        <v>2</v>
      </c>
      <c r="AZ110" s="13">
        <f t="shared" si="114"/>
        <v>0.5</v>
      </c>
      <c r="BA110" s="4">
        <f t="shared" si="115"/>
        <v>3</v>
      </c>
      <c r="BB110" s="13">
        <f t="shared" si="116"/>
        <v>0.75</v>
      </c>
      <c r="BC110" s="34">
        <f t="shared" si="117"/>
        <v>8.8235294117647065E-2</v>
      </c>
    </row>
    <row r="111" spans="1:55">
      <c r="A111" t="s">
        <v>55</v>
      </c>
      <c r="L111" s="7" t="s">
        <v>2</v>
      </c>
      <c r="M111" s="7" t="s">
        <v>2</v>
      </c>
      <c r="AF111" s="7" t="s">
        <v>6</v>
      </c>
      <c r="AP111" s="4">
        <f t="shared" si="104"/>
        <v>2</v>
      </c>
      <c r="AQ111" s="49">
        <f t="shared" si="105"/>
        <v>0</v>
      </c>
      <c r="AR111" s="13">
        <f t="shared" si="106"/>
        <v>0</v>
      </c>
      <c r="AS111" s="4">
        <f t="shared" si="107"/>
        <v>0</v>
      </c>
      <c r="AT111" s="13">
        <f t="shared" si="108"/>
        <v>0</v>
      </c>
      <c r="AU111" s="49">
        <f t="shared" si="109"/>
        <v>2</v>
      </c>
      <c r="AV111" s="13">
        <f t="shared" si="110"/>
        <v>1</v>
      </c>
      <c r="AW111" s="49">
        <f t="shared" si="111"/>
        <v>0</v>
      </c>
      <c r="AX111" s="13">
        <f t="shared" si="112"/>
        <v>0</v>
      </c>
      <c r="AY111" s="49">
        <f t="shared" si="113"/>
        <v>1</v>
      </c>
      <c r="AZ111" s="13">
        <f t="shared" si="114"/>
        <v>0.5</v>
      </c>
      <c r="BA111" s="4">
        <f t="shared" si="115"/>
        <v>2</v>
      </c>
      <c r="BB111" s="13">
        <f t="shared" si="116"/>
        <v>1</v>
      </c>
      <c r="BC111" s="34">
        <f t="shared" si="117"/>
        <v>5.8823529411764705E-2</v>
      </c>
    </row>
    <row r="112" spans="1:55">
      <c r="A112" t="s">
        <v>18</v>
      </c>
      <c r="B112" s="15" t="s">
        <v>114</v>
      </c>
      <c r="L112" s="7" t="s">
        <v>2</v>
      </c>
      <c r="M112" s="7" t="s">
        <v>2</v>
      </c>
      <c r="AP112" s="4">
        <f t="shared" si="104"/>
        <v>3</v>
      </c>
      <c r="AQ112" s="49">
        <f t="shared" si="105"/>
        <v>1</v>
      </c>
      <c r="AR112" s="13">
        <f t="shared" si="106"/>
        <v>0.33333333333333331</v>
      </c>
      <c r="AS112" s="4">
        <f t="shared" si="107"/>
        <v>0</v>
      </c>
      <c r="AT112" s="13">
        <f t="shared" si="108"/>
        <v>0</v>
      </c>
      <c r="AU112" s="49">
        <f t="shared" si="109"/>
        <v>2</v>
      </c>
      <c r="AV112" s="13">
        <f t="shared" si="110"/>
        <v>0.66666666666666663</v>
      </c>
      <c r="AW112" s="49">
        <f t="shared" si="111"/>
        <v>0</v>
      </c>
      <c r="AX112" s="13">
        <f t="shared" si="112"/>
        <v>0</v>
      </c>
      <c r="AY112" s="49">
        <f t="shared" si="113"/>
        <v>0</v>
      </c>
      <c r="AZ112" s="13">
        <f t="shared" si="114"/>
        <v>0</v>
      </c>
      <c r="BA112" s="4">
        <f t="shared" si="115"/>
        <v>2</v>
      </c>
      <c r="BB112" s="13">
        <f t="shared" si="116"/>
        <v>0.66666666666666663</v>
      </c>
      <c r="BC112" s="34">
        <f t="shared" si="117"/>
        <v>5.8823529411764705E-2</v>
      </c>
    </row>
    <row r="113" spans="1:55">
      <c r="A113" t="s">
        <v>31</v>
      </c>
      <c r="G113" s="7" t="s">
        <v>5</v>
      </c>
      <c r="L113" s="7" t="s">
        <v>2</v>
      </c>
      <c r="V113" s="15" t="s">
        <v>2</v>
      </c>
      <c r="W113" s="16" t="s">
        <v>2</v>
      </c>
      <c r="AF113" s="7" t="s">
        <v>6</v>
      </c>
      <c r="AG113" s="7"/>
      <c r="AP113" s="4">
        <f t="shared" si="104"/>
        <v>4</v>
      </c>
      <c r="AQ113" s="49">
        <f t="shared" si="105"/>
        <v>0</v>
      </c>
      <c r="AR113" s="13">
        <f t="shared" si="106"/>
        <v>0</v>
      </c>
      <c r="AS113" s="4">
        <f t="shared" si="107"/>
        <v>1</v>
      </c>
      <c r="AT113" s="13">
        <f t="shared" si="108"/>
        <v>0.25</v>
      </c>
      <c r="AU113" s="49">
        <f t="shared" si="109"/>
        <v>1</v>
      </c>
      <c r="AV113" s="13">
        <f t="shared" si="110"/>
        <v>0.25</v>
      </c>
      <c r="AW113" s="49">
        <f t="shared" si="111"/>
        <v>2</v>
      </c>
      <c r="AX113" s="13">
        <f t="shared" si="112"/>
        <v>0.5</v>
      </c>
      <c r="AY113" s="49">
        <f t="shared" si="113"/>
        <v>1</v>
      </c>
      <c r="AZ113" s="13">
        <f t="shared" si="114"/>
        <v>0.25</v>
      </c>
      <c r="BA113" s="4">
        <f t="shared" si="115"/>
        <v>2</v>
      </c>
      <c r="BB113" s="13">
        <f t="shared" si="116"/>
        <v>0.5</v>
      </c>
      <c r="BC113" s="34">
        <f t="shared" si="117"/>
        <v>5.8823529411764705E-2</v>
      </c>
    </row>
    <row r="114" spans="1:55">
      <c r="A114" t="s">
        <v>42</v>
      </c>
      <c r="G114" s="7" t="s">
        <v>5</v>
      </c>
      <c r="L114" s="7" t="s">
        <v>2</v>
      </c>
      <c r="V114" s="16" t="s">
        <v>2</v>
      </c>
      <c r="AP114" s="4">
        <f t="shared" si="104"/>
        <v>3</v>
      </c>
      <c r="AQ114" s="49">
        <f t="shared" si="105"/>
        <v>0</v>
      </c>
      <c r="AR114" s="13">
        <f t="shared" si="106"/>
        <v>0</v>
      </c>
      <c r="AS114" s="4">
        <f t="shared" si="107"/>
        <v>1</v>
      </c>
      <c r="AT114" s="13">
        <f t="shared" si="108"/>
        <v>0.33333333333333331</v>
      </c>
      <c r="AU114" s="49">
        <f t="shared" si="109"/>
        <v>1</v>
      </c>
      <c r="AV114" s="13">
        <f t="shared" si="110"/>
        <v>0.33333333333333331</v>
      </c>
      <c r="AW114" s="49">
        <f t="shared" si="111"/>
        <v>1</v>
      </c>
      <c r="AX114" s="13">
        <f t="shared" si="112"/>
        <v>0.33333333333333331</v>
      </c>
      <c r="AY114" s="49">
        <f t="shared" si="113"/>
        <v>0</v>
      </c>
      <c r="AZ114" s="13">
        <f t="shared" si="114"/>
        <v>0</v>
      </c>
      <c r="BA114" s="4">
        <f t="shared" si="115"/>
        <v>2</v>
      </c>
      <c r="BB114" s="13">
        <f t="shared" si="116"/>
        <v>0.66666666666666663</v>
      </c>
      <c r="BC114" s="34">
        <f t="shared" si="117"/>
        <v>5.8823529411764705E-2</v>
      </c>
    </row>
    <row r="115" spans="1:55">
      <c r="A115" t="s">
        <v>63</v>
      </c>
      <c r="G115" s="7" t="s">
        <v>5</v>
      </c>
      <c r="L115" s="7" t="s">
        <v>2</v>
      </c>
      <c r="AP115" s="4">
        <f t="shared" si="104"/>
        <v>2</v>
      </c>
      <c r="AQ115" s="49">
        <f t="shared" si="105"/>
        <v>0</v>
      </c>
      <c r="AR115" s="13">
        <f t="shared" si="106"/>
        <v>0</v>
      </c>
      <c r="AS115" s="4">
        <f t="shared" si="107"/>
        <v>1</v>
      </c>
      <c r="AT115" s="13">
        <f t="shared" si="108"/>
        <v>0.5</v>
      </c>
      <c r="AU115" s="49">
        <f t="shared" si="109"/>
        <v>1</v>
      </c>
      <c r="AV115" s="13">
        <f t="shared" si="110"/>
        <v>0.5</v>
      </c>
      <c r="AW115" s="49">
        <f t="shared" si="111"/>
        <v>0</v>
      </c>
      <c r="AX115" s="13">
        <f t="shared" si="112"/>
        <v>0</v>
      </c>
      <c r="AY115" s="49">
        <f t="shared" si="113"/>
        <v>0</v>
      </c>
      <c r="AZ115" s="13">
        <f t="shared" si="114"/>
        <v>0</v>
      </c>
      <c r="BA115" s="4">
        <f t="shared" si="115"/>
        <v>2</v>
      </c>
      <c r="BB115" s="13">
        <f t="shared" si="116"/>
        <v>1</v>
      </c>
      <c r="BC115" s="34">
        <f t="shared" si="117"/>
        <v>5.8823529411764705E-2</v>
      </c>
    </row>
    <row r="116" spans="1:55">
      <c r="A116" t="s">
        <v>44</v>
      </c>
      <c r="L116" s="7" t="s">
        <v>2</v>
      </c>
      <c r="AF116" s="7" t="s">
        <v>6</v>
      </c>
      <c r="AP116" s="4">
        <f t="shared" si="104"/>
        <v>1</v>
      </c>
      <c r="AQ116" s="49">
        <f t="shared" si="105"/>
        <v>0</v>
      </c>
      <c r="AR116" s="13">
        <f t="shared" si="106"/>
        <v>0</v>
      </c>
      <c r="AS116" s="4">
        <f t="shared" si="107"/>
        <v>0</v>
      </c>
      <c r="AT116" s="13">
        <f t="shared" si="108"/>
        <v>0</v>
      </c>
      <c r="AU116" s="49">
        <f t="shared" si="109"/>
        <v>1</v>
      </c>
      <c r="AV116" s="13">
        <f t="shared" si="110"/>
        <v>1</v>
      </c>
      <c r="AW116" s="49">
        <f t="shared" si="111"/>
        <v>0</v>
      </c>
      <c r="AX116" s="13">
        <f t="shared" si="112"/>
        <v>0</v>
      </c>
      <c r="AY116" s="49">
        <f t="shared" si="113"/>
        <v>1</v>
      </c>
      <c r="AZ116" s="13">
        <f t="shared" si="114"/>
        <v>1</v>
      </c>
      <c r="BA116" s="4">
        <f t="shared" si="115"/>
        <v>1</v>
      </c>
      <c r="BB116" s="13">
        <f t="shared" si="116"/>
        <v>1</v>
      </c>
      <c r="BC116" s="34">
        <f t="shared" si="117"/>
        <v>2.9411764705882353E-2</v>
      </c>
    </row>
    <row r="117" spans="1:55">
      <c r="A117" t="s">
        <v>28</v>
      </c>
      <c r="L117" s="7" t="s">
        <v>2</v>
      </c>
      <c r="V117" s="16" t="s">
        <v>2</v>
      </c>
      <c r="AF117" s="6" t="s">
        <v>6</v>
      </c>
      <c r="AP117" s="4">
        <f t="shared" si="104"/>
        <v>2</v>
      </c>
      <c r="AQ117" s="49">
        <f t="shared" si="105"/>
        <v>0</v>
      </c>
      <c r="AR117" s="13">
        <f t="shared" si="106"/>
        <v>0</v>
      </c>
      <c r="AS117" s="4">
        <f t="shared" si="107"/>
        <v>0</v>
      </c>
      <c r="AT117" s="13">
        <f t="shared" si="108"/>
        <v>0</v>
      </c>
      <c r="AU117" s="49">
        <f t="shared" si="109"/>
        <v>1</v>
      </c>
      <c r="AV117" s="13">
        <f t="shared" si="110"/>
        <v>0.5</v>
      </c>
      <c r="AW117" s="49">
        <f t="shared" si="111"/>
        <v>1</v>
      </c>
      <c r="AX117" s="13">
        <f t="shared" si="112"/>
        <v>0.5</v>
      </c>
      <c r="AY117" s="49">
        <f t="shared" si="113"/>
        <v>1</v>
      </c>
      <c r="AZ117" s="13">
        <f t="shared" si="114"/>
        <v>0.5</v>
      </c>
      <c r="BA117" s="4">
        <f t="shared" si="115"/>
        <v>1</v>
      </c>
      <c r="BB117" s="13">
        <f t="shared" si="116"/>
        <v>0.5</v>
      </c>
      <c r="BC117" s="34">
        <f t="shared" si="117"/>
        <v>2.9411764705882353E-2</v>
      </c>
    </row>
    <row r="118" spans="1:55">
      <c r="A118" t="s">
        <v>57</v>
      </c>
      <c r="L118" s="7" t="s">
        <v>2</v>
      </c>
      <c r="AP118" s="4">
        <f t="shared" si="104"/>
        <v>1</v>
      </c>
      <c r="AQ118" s="49">
        <f t="shared" si="105"/>
        <v>0</v>
      </c>
      <c r="AR118" s="13">
        <f t="shared" si="106"/>
        <v>0</v>
      </c>
      <c r="AS118" s="4">
        <f t="shared" si="107"/>
        <v>0</v>
      </c>
      <c r="AT118" s="13">
        <f t="shared" si="108"/>
        <v>0</v>
      </c>
      <c r="AU118" s="49">
        <f t="shared" si="109"/>
        <v>1</v>
      </c>
      <c r="AV118" s="13">
        <f t="shared" si="110"/>
        <v>1</v>
      </c>
      <c r="AW118" s="49">
        <f t="shared" si="111"/>
        <v>0</v>
      </c>
      <c r="AX118" s="13">
        <f t="shared" si="112"/>
        <v>0</v>
      </c>
      <c r="AY118" s="49">
        <f t="shared" si="113"/>
        <v>0</v>
      </c>
      <c r="AZ118" s="13">
        <f t="shared" si="114"/>
        <v>0</v>
      </c>
      <c r="BA118" s="4">
        <f t="shared" si="115"/>
        <v>1</v>
      </c>
      <c r="BB118" s="13">
        <f t="shared" si="116"/>
        <v>1</v>
      </c>
      <c r="BC118" s="34">
        <f t="shared" si="117"/>
        <v>2.9411764705882353E-2</v>
      </c>
    </row>
    <row r="119" spans="1:55">
      <c r="A119" t="s">
        <v>30</v>
      </c>
      <c r="L119" s="7" t="s">
        <v>2</v>
      </c>
      <c r="AP119" s="4">
        <f t="shared" si="104"/>
        <v>1</v>
      </c>
      <c r="AQ119" s="49">
        <f t="shared" si="105"/>
        <v>0</v>
      </c>
      <c r="AR119" s="13">
        <f t="shared" si="106"/>
        <v>0</v>
      </c>
      <c r="AS119" s="4">
        <f t="shared" si="107"/>
        <v>0</v>
      </c>
      <c r="AT119" s="13">
        <f t="shared" si="108"/>
        <v>0</v>
      </c>
      <c r="AU119" s="49">
        <f t="shared" si="109"/>
        <v>1</v>
      </c>
      <c r="AV119" s="13">
        <f t="shared" si="110"/>
        <v>1</v>
      </c>
      <c r="AW119" s="49">
        <f t="shared" si="111"/>
        <v>0</v>
      </c>
      <c r="AX119" s="13">
        <f t="shared" si="112"/>
        <v>0</v>
      </c>
      <c r="AY119" s="49">
        <f t="shared" si="113"/>
        <v>0</v>
      </c>
      <c r="AZ119" s="13">
        <f t="shared" si="114"/>
        <v>0</v>
      </c>
      <c r="BA119" s="4">
        <f t="shared" si="115"/>
        <v>1</v>
      </c>
      <c r="BB119" s="13">
        <f t="shared" si="116"/>
        <v>1</v>
      </c>
      <c r="BC119" s="34">
        <f t="shared" si="117"/>
        <v>2.9411764705882353E-2</v>
      </c>
    </row>
    <row r="120" spans="1:55">
      <c r="A120" t="s">
        <v>58</v>
      </c>
      <c r="G120" s="7" t="s">
        <v>5</v>
      </c>
      <c r="AP120" s="4">
        <f t="shared" si="104"/>
        <v>1</v>
      </c>
      <c r="AQ120" s="49">
        <f t="shared" si="105"/>
        <v>0</v>
      </c>
      <c r="AR120" s="13">
        <f t="shared" si="106"/>
        <v>0</v>
      </c>
      <c r="AS120" s="4">
        <f t="shared" si="107"/>
        <v>1</v>
      </c>
      <c r="AT120" s="13">
        <f t="shared" si="108"/>
        <v>1</v>
      </c>
      <c r="AU120" s="49">
        <f t="shared" si="109"/>
        <v>0</v>
      </c>
      <c r="AV120" s="13">
        <f t="shared" si="110"/>
        <v>0</v>
      </c>
      <c r="AW120" s="49">
        <f t="shared" si="111"/>
        <v>0</v>
      </c>
      <c r="AX120" s="13">
        <f t="shared" si="112"/>
        <v>0</v>
      </c>
      <c r="AY120" s="49">
        <f t="shared" si="113"/>
        <v>0</v>
      </c>
      <c r="AZ120" s="13">
        <f t="shared" si="114"/>
        <v>0</v>
      </c>
      <c r="BA120" s="4">
        <f t="shared" si="115"/>
        <v>1</v>
      </c>
      <c r="BB120" s="13">
        <f t="shared" si="116"/>
        <v>1</v>
      </c>
      <c r="BC120" s="34">
        <f t="shared" si="117"/>
        <v>2.9411764705882353E-2</v>
      </c>
    </row>
    <row r="121" spans="1:55">
      <c r="A121" t="s">
        <v>64</v>
      </c>
      <c r="G121" s="7" t="s">
        <v>5</v>
      </c>
      <c r="AP121" s="4">
        <f t="shared" si="104"/>
        <v>1</v>
      </c>
      <c r="AQ121" s="49">
        <f t="shared" si="105"/>
        <v>0</v>
      </c>
      <c r="AR121" s="13">
        <f t="shared" si="106"/>
        <v>0</v>
      </c>
      <c r="AS121" s="4">
        <f t="shared" si="107"/>
        <v>1</v>
      </c>
      <c r="AT121" s="13">
        <f t="shared" si="108"/>
        <v>1</v>
      </c>
      <c r="AU121" s="49">
        <f t="shared" si="109"/>
        <v>0</v>
      </c>
      <c r="AV121" s="13">
        <f t="shared" si="110"/>
        <v>0</v>
      </c>
      <c r="AW121" s="49">
        <f t="shared" si="111"/>
        <v>0</v>
      </c>
      <c r="AX121" s="13">
        <f t="shared" si="112"/>
        <v>0</v>
      </c>
      <c r="AY121" s="49">
        <f t="shared" si="113"/>
        <v>0</v>
      </c>
      <c r="AZ121" s="13">
        <f t="shared" si="114"/>
        <v>0</v>
      </c>
      <c r="BA121" s="4">
        <f t="shared" si="115"/>
        <v>1</v>
      </c>
      <c r="BB121" s="13">
        <f t="shared" si="116"/>
        <v>1</v>
      </c>
      <c r="BC121" s="34">
        <f t="shared" si="117"/>
        <v>2.9411764705882353E-2</v>
      </c>
    </row>
    <row r="122" spans="1:55">
      <c r="A122" t="s">
        <v>20</v>
      </c>
      <c r="B122" s="15" t="s">
        <v>114</v>
      </c>
      <c r="AP122" s="4">
        <f t="shared" si="104"/>
        <v>1</v>
      </c>
      <c r="AQ122" s="49">
        <f t="shared" si="105"/>
        <v>1</v>
      </c>
      <c r="AR122" s="13">
        <f t="shared" si="106"/>
        <v>1</v>
      </c>
      <c r="AS122" s="4">
        <f t="shared" si="107"/>
        <v>0</v>
      </c>
      <c r="AT122" s="13">
        <f t="shared" si="108"/>
        <v>0</v>
      </c>
      <c r="AU122" s="49">
        <f t="shared" si="109"/>
        <v>0</v>
      </c>
      <c r="AV122" s="13">
        <f t="shared" si="110"/>
        <v>0</v>
      </c>
      <c r="AW122" s="49">
        <f t="shared" si="111"/>
        <v>0</v>
      </c>
      <c r="AX122" s="13">
        <f t="shared" si="112"/>
        <v>0</v>
      </c>
      <c r="AY122" s="49">
        <f t="shared" si="113"/>
        <v>0</v>
      </c>
      <c r="AZ122" s="13">
        <f t="shared" si="114"/>
        <v>0</v>
      </c>
      <c r="BA122" s="4">
        <f t="shared" si="115"/>
        <v>0</v>
      </c>
      <c r="BB122" s="13">
        <f t="shared" si="116"/>
        <v>0</v>
      </c>
      <c r="BC122" s="34">
        <f t="shared" si="117"/>
        <v>0</v>
      </c>
    </row>
    <row r="123" spans="1:55">
      <c r="A123" t="s">
        <v>62</v>
      </c>
      <c r="B123" s="15" t="s">
        <v>114</v>
      </c>
      <c r="AP123" s="4">
        <f t="shared" si="104"/>
        <v>1</v>
      </c>
      <c r="AQ123" s="49">
        <f t="shared" si="105"/>
        <v>1</v>
      </c>
      <c r="AR123" s="13">
        <f t="shared" si="106"/>
        <v>1</v>
      </c>
      <c r="AS123" s="4">
        <f t="shared" si="107"/>
        <v>0</v>
      </c>
      <c r="AT123" s="13">
        <f t="shared" si="108"/>
        <v>0</v>
      </c>
      <c r="AU123" s="49">
        <f t="shared" si="109"/>
        <v>0</v>
      </c>
      <c r="AV123" s="13">
        <f t="shared" si="110"/>
        <v>0</v>
      </c>
      <c r="AW123" s="49">
        <f t="shared" si="111"/>
        <v>0</v>
      </c>
      <c r="AX123" s="13">
        <f t="shared" si="112"/>
        <v>0</v>
      </c>
      <c r="AY123" s="49">
        <f t="shared" si="113"/>
        <v>0</v>
      </c>
      <c r="AZ123" s="13">
        <f t="shared" si="114"/>
        <v>0</v>
      </c>
      <c r="BA123" s="4">
        <f t="shared" si="115"/>
        <v>0</v>
      </c>
      <c r="BB123" s="13">
        <f t="shared" si="116"/>
        <v>0</v>
      </c>
      <c r="BC123" s="34">
        <f t="shared" si="117"/>
        <v>0</v>
      </c>
    </row>
    <row r="124" spans="1:55">
      <c r="A124" s="38" t="s">
        <v>136</v>
      </c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2"/>
      <c r="AS124" s="31"/>
      <c r="AT124" s="32"/>
      <c r="AU124" s="31"/>
      <c r="AV124" s="32"/>
      <c r="AW124" s="31"/>
      <c r="AX124" s="32"/>
      <c r="AY124" s="31"/>
      <c r="AZ124" s="33"/>
      <c r="BA124" s="31"/>
      <c r="BB124" s="33"/>
      <c r="BC124" s="33"/>
    </row>
    <row r="125" spans="1:55">
      <c r="A125" s="3" t="s">
        <v>56</v>
      </c>
      <c r="L125" s="7" t="s">
        <v>2</v>
      </c>
      <c r="M125" s="7" t="s">
        <v>2</v>
      </c>
      <c r="N125" s="7" t="s">
        <v>2</v>
      </c>
      <c r="O125" s="7" t="s">
        <v>2</v>
      </c>
      <c r="P125" s="7" t="s">
        <v>2</v>
      </c>
      <c r="Q125" s="7" t="s">
        <v>2</v>
      </c>
      <c r="V125" s="15" t="s">
        <v>2</v>
      </c>
      <c r="W125" s="15" t="s">
        <v>2</v>
      </c>
      <c r="X125" s="15" t="s">
        <v>2</v>
      </c>
      <c r="Y125" s="15" t="s">
        <v>2</v>
      </c>
      <c r="Z125" s="15" t="s">
        <v>2</v>
      </c>
      <c r="AA125" s="15" t="s">
        <v>2</v>
      </c>
      <c r="AB125" s="16" t="s">
        <v>2</v>
      </c>
      <c r="AF125" s="7" t="s">
        <v>6</v>
      </c>
      <c r="AG125" s="7" t="s">
        <v>6</v>
      </c>
      <c r="AH125" s="7" t="s">
        <v>6</v>
      </c>
      <c r="AI125" s="7" t="s">
        <v>6</v>
      </c>
      <c r="AJ125" s="7" t="s">
        <v>6</v>
      </c>
      <c r="AK125" s="6" t="s">
        <v>6</v>
      </c>
      <c r="AP125" s="4">
        <f t="shared" ref="AP125:AP144" si="118">COUNTA(B125:AE125)</f>
        <v>13</v>
      </c>
      <c r="AQ125" s="49">
        <f t="shared" ref="AQ125:AQ144" si="119">COUNTA(B125:F125)</f>
        <v>0</v>
      </c>
      <c r="AR125" s="13">
        <f t="shared" ref="AR125:AR144" si="120">AQ125/$AP125</f>
        <v>0</v>
      </c>
      <c r="AS125" s="4">
        <f t="shared" ref="AS125:AS144" si="121">COUNTA(G125:K125)</f>
        <v>0</v>
      </c>
      <c r="AT125" s="13">
        <f t="shared" ref="AT125:AT144" si="122">AS125/$AP125</f>
        <v>0</v>
      </c>
      <c r="AU125" s="49">
        <f t="shared" ref="AU125:AU144" si="123">COUNTA(L125:U125)</f>
        <v>6</v>
      </c>
      <c r="AV125" s="13">
        <f t="shared" ref="AV125:AV144" si="124">AU125/$AP125</f>
        <v>0.46153846153846156</v>
      </c>
      <c r="AW125" s="49">
        <f t="shared" ref="AW125:AW144" si="125">COUNTA(V125:AE125)</f>
        <v>7</v>
      </c>
      <c r="AX125" s="13">
        <f t="shared" ref="AX125:AX144" si="126">AW125/$AP125</f>
        <v>0.53846153846153844</v>
      </c>
      <c r="AY125" s="49">
        <f t="shared" ref="AY125:AY144" si="127">COUNTA(AF125:AO125)</f>
        <v>6</v>
      </c>
      <c r="AZ125" s="13">
        <f t="shared" ref="AZ125:AZ144" si="128">AY125/$AP125</f>
        <v>0.46153846153846156</v>
      </c>
      <c r="BA125" s="4">
        <f t="shared" ref="BA125:BA144" si="129">AS125+AU125</f>
        <v>6</v>
      </c>
      <c r="BB125" s="13">
        <f t="shared" ref="BB125:BB144" si="130">BA125/$AP125</f>
        <v>0.46153846153846156</v>
      </c>
      <c r="BC125" s="34">
        <f t="shared" ref="BC125:BC144" si="131">BA125/42</f>
        <v>0.14285714285714285</v>
      </c>
    </row>
    <row r="126" spans="1:55">
      <c r="A126" t="s">
        <v>73</v>
      </c>
      <c r="L126" s="7" t="s">
        <v>2</v>
      </c>
      <c r="M126" s="7" t="s">
        <v>2</v>
      </c>
      <c r="N126" s="7" t="s">
        <v>2</v>
      </c>
      <c r="O126" s="7" t="s">
        <v>2</v>
      </c>
      <c r="P126" s="7" t="s">
        <v>2</v>
      </c>
      <c r="Q126" s="7" t="s">
        <v>2</v>
      </c>
      <c r="V126" s="15" t="s">
        <v>2</v>
      </c>
      <c r="W126" s="15" t="s">
        <v>2</v>
      </c>
      <c r="AF126" s="7" t="s">
        <v>6</v>
      </c>
      <c r="AG126" s="7" t="s">
        <v>6</v>
      </c>
      <c r="AH126" s="7" t="s">
        <v>6</v>
      </c>
      <c r="AI126" s="7" t="s">
        <v>6</v>
      </c>
      <c r="AP126" s="4">
        <f t="shared" si="118"/>
        <v>8</v>
      </c>
      <c r="AQ126" s="49">
        <f t="shared" si="119"/>
        <v>0</v>
      </c>
      <c r="AR126" s="13">
        <f t="shared" si="120"/>
        <v>0</v>
      </c>
      <c r="AS126" s="4">
        <f t="shared" si="121"/>
        <v>0</v>
      </c>
      <c r="AT126" s="13">
        <f t="shared" si="122"/>
        <v>0</v>
      </c>
      <c r="AU126" s="49">
        <f t="shared" si="123"/>
        <v>6</v>
      </c>
      <c r="AV126" s="13">
        <f t="shared" si="124"/>
        <v>0.75</v>
      </c>
      <c r="AW126" s="49">
        <f t="shared" si="125"/>
        <v>2</v>
      </c>
      <c r="AX126" s="13">
        <f t="shared" si="126"/>
        <v>0.25</v>
      </c>
      <c r="AY126" s="49">
        <f t="shared" si="127"/>
        <v>4</v>
      </c>
      <c r="AZ126" s="13">
        <f t="shared" si="128"/>
        <v>0.5</v>
      </c>
      <c r="BA126" s="4">
        <f t="shared" si="129"/>
        <v>6</v>
      </c>
      <c r="BB126" s="13">
        <f t="shared" si="130"/>
        <v>0.75</v>
      </c>
      <c r="BC126" s="34">
        <f t="shared" si="131"/>
        <v>0.14285714285714285</v>
      </c>
    </row>
    <row r="127" spans="1:55">
      <c r="A127" t="s">
        <v>68</v>
      </c>
      <c r="B127" s="46"/>
      <c r="G127" s="7" t="s">
        <v>5</v>
      </c>
      <c r="H127" s="7" t="s">
        <v>5</v>
      </c>
      <c r="I127" s="7" t="s">
        <v>5</v>
      </c>
      <c r="L127" s="7" t="s">
        <v>2</v>
      </c>
      <c r="M127" s="7" t="s">
        <v>2</v>
      </c>
      <c r="N127" s="7" t="s">
        <v>2</v>
      </c>
      <c r="O127" s="46"/>
      <c r="V127" s="15" t="s">
        <v>2</v>
      </c>
      <c r="W127" s="15" t="s">
        <v>2</v>
      </c>
      <c r="X127" s="15" t="s">
        <v>2</v>
      </c>
      <c r="Y127" s="15" t="s">
        <v>2</v>
      </c>
      <c r="Z127" s="15" t="s">
        <v>2</v>
      </c>
      <c r="AF127" s="7" t="s">
        <v>6</v>
      </c>
      <c r="AG127" s="7" t="s">
        <v>6</v>
      </c>
      <c r="AH127" s="46"/>
      <c r="AP127" s="4">
        <f t="shared" si="118"/>
        <v>11</v>
      </c>
      <c r="AQ127" s="49">
        <f t="shared" si="119"/>
        <v>0</v>
      </c>
      <c r="AR127" s="13">
        <f t="shared" si="120"/>
        <v>0</v>
      </c>
      <c r="AS127" s="4">
        <f t="shared" si="121"/>
        <v>3</v>
      </c>
      <c r="AT127" s="13">
        <f t="shared" si="122"/>
        <v>0.27272727272727271</v>
      </c>
      <c r="AU127" s="49">
        <f t="shared" si="123"/>
        <v>3</v>
      </c>
      <c r="AV127" s="13">
        <f t="shared" si="124"/>
        <v>0.27272727272727271</v>
      </c>
      <c r="AW127" s="49">
        <f t="shared" si="125"/>
        <v>5</v>
      </c>
      <c r="AX127" s="13">
        <f t="shared" si="126"/>
        <v>0.45454545454545453</v>
      </c>
      <c r="AY127" s="49">
        <f t="shared" si="127"/>
        <v>2</v>
      </c>
      <c r="AZ127" s="13">
        <f t="shared" si="128"/>
        <v>0.18181818181818182</v>
      </c>
      <c r="BA127" s="4">
        <f t="shared" si="129"/>
        <v>6</v>
      </c>
      <c r="BB127" s="13">
        <f t="shared" si="130"/>
        <v>0.54545454545454541</v>
      </c>
      <c r="BC127" s="34">
        <f t="shared" si="131"/>
        <v>0.14285714285714285</v>
      </c>
    </row>
    <row r="128" spans="1:55">
      <c r="A128" t="s">
        <v>55</v>
      </c>
      <c r="B128" s="15" t="s">
        <v>114</v>
      </c>
      <c r="G128" s="46"/>
      <c r="H128" s="46"/>
      <c r="I128" s="46"/>
      <c r="L128" s="7" t="s">
        <v>2</v>
      </c>
      <c r="M128" s="7" t="s">
        <v>2</v>
      </c>
      <c r="N128" s="7" t="s">
        <v>2</v>
      </c>
      <c r="O128" s="7" t="s">
        <v>2</v>
      </c>
      <c r="V128" s="15" t="s">
        <v>2</v>
      </c>
      <c r="W128" s="15" t="s">
        <v>2</v>
      </c>
      <c r="X128" s="46"/>
      <c r="Y128" s="46"/>
      <c r="Z128" s="46"/>
      <c r="AF128" s="7" t="s">
        <v>6</v>
      </c>
      <c r="AG128" s="7" t="s">
        <v>6</v>
      </c>
      <c r="AH128" s="7" t="s">
        <v>6</v>
      </c>
      <c r="AP128" s="4">
        <f t="shared" si="118"/>
        <v>7</v>
      </c>
      <c r="AQ128" s="49">
        <f t="shared" si="119"/>
        <v>1</v>
      </c>
      <c r="AR128" s="13">
        <f t="shared" si="120"/>
        <v>0.14285714285714285</v>
      </c>
      <c r="AS128" s="4">
        <f t="shared" si="121"/>
        <v>0</v>
      </c>
      <c r="AT128" s="13">
        <f t="shared" si="122"/>
        <v>0</v>
      </c>
      <c r="AU128" s="49">
        <f t="shared" si="123"/>
        <v>4</v>
      </c>
      <c r="AV128" s="13">
        <f t="shared" si="124"/>
        <v>0.5714285714285714</v>
      </c>
      <c r="AW128" s="49">
        <f t="shared" si="125"/>
        <v>2</v>
      </c>
      <c r="AX128" s="13">
        <f t="shared" si="126"/>
        <v>0.2857142857142857</v>
      </c>
      <c r="AY128" s="49">
        <f t="shared" si="127"/>
        <v>3</v>
      </c>
      <c r="AZ128" s="13">
        <f t="shared" si="128"/>
        <v>0.42857142857142855</v>
      </c>
      <c r="BA128" s="4">
        <f t="shared" si="129"/>
        <v>4</v>
      </c>
      <c r="BB128" s="13">
        <f t="shared" si="130"/>
        <v>0.5714285714285714</v>
      </c>
      <c r="BC128" s="34">
        <f t="shared" si="131"/>
        <v>9.5238095238095233E-2</v>
      </c>
    </row>
    <row r="129" spans="1:55">
      <c r="A129" t="s">
        <v>31</v>
      </c>
      <c r="G129" s="7" t="s">
        <v>5</v>
      </c>
      <c r="H129" s="7" t="s">
        <v>5</v>
      </c>
      <c r="L129" s="7" t="s">
        <v>2</v>
      </c>
      <c r="M129" s="7" t="s">
        <v>2</v>
      </c>
      <c r="V129" s="15" t="s">
        <v>2</v>
      </c>
      <c r="W129" s="15" t="s">
        <v>2</v>
      </c>
      <c r="X129" s="15" t="s">
        <v>2</v>
      </c>
      <c r="Y129" s="15" t="s">
        <v>2</v>
      </c>
      <c r="Z129" s="15" t="s">
        <v>2</v>
      </c>
      <c r="AF129" s="7" t="s">
        <v>6</v>
      </c>
      <c r="AG129" s="7" t="s">
        <v>6</v>
      </c>
      <c r="AH129" s="7" t="s">
        <v>6</v>
      </c>
      <c r="AI129" s="7" t="s">
        <v>6</v>
      </c>
      <c r="AP129" s="4">
        <f t="shared" si="118"/>
        <v>9</v>
      </c>
      <c r="AQ129" s="49">
        <f t="shared" si="119"/>
        <v>0</v>
      </c>
      <c r="AR129" s="13">
        <f t="shared" si="120"/>
        <v>0</v>
      </c>
      <c r="AS129" s="4">
        <f t="shared" si="121"/>
        <v>2</v>
      </c>
      <c r="AT129" s="13">
        <f t="shared" si="122"/>
        <v>0.22222222222222221</v>
      </c>
      <c r="AU129" s="49">
        <f t="shared" si="123"/>
        <v>2</v>
      </c>
      <c r="AV129" s="13">
        <f t="shared" si="124"/>
        <v>0.22222222222222221</v>
      </c>
      <c r="AW129" s="49">
        <f t="shared" si="125"/>
        <v>5</v>
      </c>
      <c r="AX129" s="13">
        <f t="shared" si="126"/>
        <v>0.55555555555555558</v>
      </c>
      <c r="AY129" s="49">
        <f t="shared" si="127"/>
        <v>4</v>
      </c>
      <c r="AZ129" s="13">
        <f t="shared" si="128"/>
        <v>0.44444444444444442</v>
      </c>
      <c r="BA129" s="4">
        <f t="shared" si="129"/>
        <v>4</v>
      </c>
      <c r="BB129" s="13">
        <f t="shared" si="130"/>
        <v>0.44444444444444442</v>
      </c>
      <c r="BC129" s="34">
        <f t="shared" si="131"/>
        <v>9.5238095238095233E-2</v>
      </c>
    </row>
    <row r="130" spans="1:55">
      <c r="A130" t="s">
        <v>42</v>
      </c>
      <c r="G130" s="7" t="s">
        <v>5</v>
      </c>
      <c r="L130" s="7" t="s">
        <v>2</v>
      </c>
      <c r="M130" s="7" t="s">
        <v>2</v>
      </c>
      <c r="V130" s="15" t="s">
        <v>2</v>
      </c>
      <c r="W130" s="15" t="s">
        <v>2</v>
      </c>
      <c r="AF130" s="7" t="s">
        <v>6</v>
      </c>
      <c r="AP130" s="4">
        <f t="shared" si="118"/>
        <v>5</v>
      </c>
      <c r="AQ130" s="49">
        <f t="shared" si="119"/>
        <v>0</v>
      </c>
      <c r="AR130" s="13">
        <f t="shared" si="120"/>
        <v>0</v>
      </c>
      <c r="AS130" s="4">
        <f t="shared" si="121"/>
        <v>1</v>
      </c>
      <c r="AT130" s="13">
        <f t="shared" si="122"/>
        <v>0.2</v>
      </c>
      <c r="AU130" s="49">
        <f t="shared" si="123"/>
        <v>2</v>
      </c>
      <c r="AV130" s="13">
        <f t="shared" si="124"/>
        <v>0.4</v>
      </c>
      <c r="AW130" s="49">
        <f t="shared" si="125"/>
        <v>2</v>
      </c>
      <c r="AX130" s="13">
        <f t="shared" si="126"/>
        <v>0.4</v>
      </c>
      <c r="AY130" s="49">
        <f t="shared" si="127"/>
        <v>1</v>
      </c>
      <c r="AZ130" s="13">
        <f t="shared" si="128"/>
        <v>0.2</v>
      </c>
      <c r="BA130" s="4">
        <f t="shared" si="129"/>
        <v>3</v>
      </c>
      <c r="BB130" s="13">
        <f t="shared" si="130"/>
        <v>0.6</v>
      </c>
      <c r="BC130" s="34">
        <f t="shared" si="131"/>
        <v>7.1428571428571425E-2</v>
      </c>
    </row>
    <row r="131" spans="1:55">
      <c r="A131" t="s">
        <v>71</v>
      </c>
      <c r="B131" s="15" t="s">
        <v>114</v>
      </c>
      <c r="L131" s="7" t="s">
        <v>2</v>
      </c>
      <c r="M131" s="7" t="s">
        <v>2</v>
      </c>
      <c r="AF131" s="7" t="s">
        <v>6</v>
      </c>
      <c r="AG131" s="7" t="s">
        <v>6</v>
      </c>
      <c r="AP131" s="4">
        <f t="shared" si="118"/>
        <v>3</v>
      </c>
      <c r="AQ131" s="49">
        <f t="shared" si="119"/>
        <v>1</v>
      </c>
      <c r="AR131" s="13">
        <f t="shared" si="120"/>
        <v>0.33333333333333331</v>
      </c>
      <c r="AS131" s="4">
        <f t="shared" si="121"/>
        <v>0</v>
      </c>
      <c r="AT131" s="13">
        <f t="shared" si="122"/>
        <v>0</v>
      </c>
      <c r="AU131" s="49">
        <f t="shared" si="123"/>
        <v>2</v>
      </c>
      <c r="AV131" s="13">
        <f t="shared" si="124"/>
        <v>0.66666666666666663</v>
      </c>
      <c r="AW131" s="49">
        <f t="shared" si="125"/>
        <v>0</v>
      </c>
      <c r="AX131" s="13">
        <f t="shared" si="126"/>
        <v>0</v>
      </c>
      <c r="AY131" s="49">
        <f t="shared" si="127"/>
        <v>2</v>
      </c>
      <c r="AZ131" s="13">
        <f t="shared" si="128"/>
        <v>0.66666666666666663</v>
      </c>
      <c r="BA131" s="4">
        <f t="shared" si="129"/>
        <v>2</v>
      </c>
      <c r="BB131" s="13">
        <f t="shared" si="130"/>
        <v>0.66666666666666663</v>
      </c>
      <c r="BC131" s="34">
        <f t="shared" si="131"/>
        <v>4.7619047619047616E-2</v>
      </c>
    </row>
    <row r="132" spans="1:55">
      <c r="A132" t="s">
        <v>44</v>
      </c>
      <c r="B132" s="15" t="s">
        <v>114</v>
      </c>
      <c r="L132" s="7" t="s">
        <v>2</v>
      </c>
      <c r="M132" s="7" t="s">
        <v>2</v>
      </c>
      <c r="V132" s="15" t="s">
        <v>2</v>
      </c>
      <c r="AF132" s="7" t="s">
        <v>6</v>
      </c>
      <c r="AP132" s="4">
        <f t="shared" si="118"/>
        <v>4</v>
      </c>
      <c r="AQ132" s="49">
        <f t="shared" si="119"/>
        <v>1</v>
      </c>
      <c r="AR132" s="13">
        <f t="shared" si="120"/>
        <v>0.25</v>
      </c>
      <c r="AS132" s="4">
        <f t="shared" si="121"/>
        <v>0</v>
      </c>
      <c r="AT132" s="13">
        <f t="shared" si="122"/>
        <v>0</v>
      </c>
      <c r="AU132" s="49">
        <f t="shared" si="123"/>
        <v>2</v>
      </c>
      <c r="AV132" s="13">
        <f t="shared" si="124"/>
        <v>0.5</v>
      </c>
      <c r="AW132" s="49">
        <f t="shared" si="125"/>
        <v>1</v>
      </c>
      <c r="AX132" s="13">
        <f t="shared" si="126"/>
        <v>0.25</v>
      </c>
      <c r="AY132" s="49">
        <f t="shared" si="127"/>
        <v>1</v>
      </c>
      <c r="AZ132" s="13">
        <f t="shared" si="128"/>
        <v>0.25</v>
      </c>
      <c r="BA132" s="4">
        <f t="shared" si="129"/>
        <v>2</v>
      </c>
      <c r="BB132" s="13">
        <f t="shared" si="130"/>
        <v>0.5</v>
      </c>
      <c r="BC132" s="34">
        <f t="shared" si="131"/>
        <v>4.7619047619047616E-2</v>
      </c>
    </row>
    <row r="133" spans="1:55">
      <c r="A133" t="s">
        <v>42</v>
      </c>
      <c r="L133" s="7" t="s">
        <v>2</v>
      </c>
      <c r="M133" s="6" t="s">
        <v>2</v>
      </c>
      <c r="AF133" s="7" t="s">
        <v>6</v>
      </c>
      <c r="AP133" s="4">
        <f t="shared" si="118"/>
        <v>2</v>
      </c>
      <c r="AQ133" s="49">
        <f t="shared" si="119"/>
        <v>0</v>
      </c>
      <c r="AR133" s="13">
        <f t="shared" si="120"/>
        <v>0</v>
      </c>
      <c r="AS133" s="4">
        <f t="shared" si="121"/>
        <v>0</v>
      </c>
      <c r="AT133" s="13">
        <f t="shared" si="122"/>
        <v>0</v>
      </c>
      <c r="AU133" s="49">
        <f t="shared" si="123"/>
        <v>2</v>
      </c>
      <c r="AV133" s="13">
        <f t="shared" si="124"/>
        <v>1</v>
      </c>
      <c r="AW133" s="49">
        <f t="shared" si="125"/>
        <v>0</v>
      </c>
      <c r="AX133" s="13">
        <f t="shared" si="126"/>
        <v>0</v>
      </c>
      <c r="AY133" s="49">
        <f t="shared" si="127"/>
        <v>1</v>
      </c>
      <c r="AZ133" s="13">
        <f t="shared" si="128"/>
        <v>0.5</v>
      </c>
      <c r="BA133" s="4">
        <f t="shared" si="129"/>
        <v>2</v>
      </c>
      <c r="BB133" s="13">
        <f t="shared" si="130"/>
        <v>1</v>
      </c>
      <c r="BC133" s="34">
        <f t="shared" si="131"/>
        <v>4.7619047619047616E-2</v>
      </c>
    </row>
    <row r="134" spans="1:55">
      <c r="A134" t="s">
        <v>67</v>
      </c>
      <c r="G134" s="7" t="s">
        <v>5</v>
      </c>
      <c r="L134" s="7" t="s">
        <v>2</v>
      </c>
      <c r="V134" s="15" t="s">
        <v>2</v>
      </c>
      <c r="AF134" s="7" t="s">
        <v>6</v>
      </c>
      <c r="AP134" s="4">
        <f t="shared" si="118"/>
        <v>3</v>
      </c>
      <c r="AQ134" s="49">
        <f t="shared" si="119"/>
        <v>0</v>
      </c>
      <c r="AR134" s="13">
        <f t="shared" si="120"/>
        <v>0</v>
      </c>
      <c r="AS134" s="4">
        <f t="shared" si="121"/>
        <v>1</v>
      </c>
      <c r="AT134" s="13">
        <f t="shared" si="122"/>
        <v>0.33333333333333331</v>
      </c>
      <c r="AU134" s="49">
        <f t="shared" si="123"/>
        <v>1</v>
      </c>
      <c r="AV134" s="13">
        <f t="shared" si="124"/>
        <v>0.33333333333333331</v>
      </c>
      <c r="AW134" s="49">
        <f t="shared" si="125"/>
        <v>1</v>
      </c>
      <c r="AX134" s="13">
        <f t="shared" si="126"/>
        <v>0.33333333333333331</v>
      </c>
      <c r="AY134" s="49">
        <f t="shared" si="127"/>
        <v>1</v>
      </c>
      <c r="AZ134" s="13">
        <f t="shared" si="128"/>
        <v>0.33333333333333331</v>
      </c>
      <c r="BA134" s="4">
        <f t="shared" si="129"/>
        <v>2</v>
      </c>
      <c r="BB134" s="13">
        <f t="shared" si="130"/>
        <v>0.66666666666666663</v>
      </c>
      <c r="BC134" s="34">
        <f t="shared" si="131"/>
        <v>4.7619047619047616E-2</v>
      </c>
    </row>
    <row r="135" spans="1:55">
      <c r="A135" t="s">
        <v>69</v>
      </c>
      <c r="G135" s="7" t="s">
        <v>5</v>
      </c>
      <c r="L135" s="7" t="s">
        <v>2</v>
      </c>
      <c r="V135" s="15" t="s">
        <v>2</v>
      </c>
      <c r="W135" s="15" t="s">
        <v>2</v>
      </c>
      <c r="X135" s="15" t="s">
        <v>2</v>
      </c>
      <c r="Y135" s="15" t="s">
        <v>2</v>
      </c>
      <c r="AF135" s="7" t="s">
        <v>6</v>
      </c>
      <c r="AP135" s="4">
        <f t="shared" si="118"/>
        <v>6</v>
      </c>
      <c r="AQ135" s="49">
        <f t="shared" si="119"/>
        <v>0</v>
      </c>
      <c r="AR135" s="13">
        <f t="shared" si="120"/>
        <v>0</v>
      </c>
      <c r="AS135" s="4">
        <f t="shared" si="121"/>
        <v>1</v>
      </c>
      <c r="AT135" s="13">
        <f t="shared" si="122"/>
        <v>0.16666666666666666</v>
      </c>
      <c r="AU135" s="49">
        <f t="shared" si="123"/>
        <v>1</v>
      </c>
      <c r="AV135" s="13">
        <f t="shared" si="124"/>
        <v>0.16666666666666666</v>
      </c>
      <c r="AW135" s="49">
        <f t="shared" si="125"/>
        <v>4</v>
      </c>
      <c r="AX135" s="13">
        <f t="shared" si="126"/>
        <v>0.66666666666666663</v>
      </c>
      <c r="AY135" s="49">
        <f t="shared" si="127"/>
        <v>1</v>
      </c>
      <c r="AZ135" s="13">
        <f t="shared" si="128"/>
        <v>0.16666666666666666</v>
      </c>
      <c r="BA135" s="4">
        <f t="shared" si="129"/>
        <v>2</v>
      </c>
      <c r="BB135" s="13">
        <f t="shared" si="130"/>
        <v>0.33333333333333331</v>
      </c>
      <c r="BC135" s="34">
        <f t="shared" si="131"/>
        <v>4.7619047619047616E-2</v>
      </c>
    </row>
    <row r="136" spans="1:55">
      <c r="A136" t="s">
        <v>28</v>
      </c>
      <c r="G136" s="7" t="s">
        <v>5</v>
      </c>
      <c r="L136" s="7" t="s">
        <v>2</v>
      </c>
      <c r="AF136" s="7" t="s">
        <v>6</v>
      </c>
      <c r="AP136" s="4">
        <f t="shared" si="118"/>
        <v>2</v>
      </c>
      <c r="AQ136" s="49">
        <f t="shared" si="119"/>
        <v>0</v>
      </c>
      <c r="AR136" s="13">
        <f t="shared" si="120"/>
        <v>0</v>
      </c>
      <c r="AS136" s="4">
        <f t="shared" si="121"/>
        <v>1</v>
      </c>
      <c r="AT136" s="13">
        <f t="shared" si="122"/>
        <v>0.5</v>
      </c>
      <c r="AU136" s="49">
        <f t="shared" si="123"/>
        <v>1</v>
      </c>
      <c r="AV136" s="13">
        <f t="shared" si="124"/>
        <v>0.5</v>
      </c>
      <c r="AW136" s="49">
        <f t="shared" si="125"/>
        <v>0</v>
      </c>
      <c r="AX136" s="13">
        <f t="shared" si="126"/>
        <v>0</v>
      </c>
      <c r="AY136" s="49">
        <f t="shared" si="127"/>
        <v>1</v>
      </c>
      <c r="AZ136" s="13">
        <f t="shared" si="128"/>
        <v>0.5</v>
      </c>
      <c r="BA136" s="4">
        <f t="shared" si="129"/>
        <v>2</v>
      </c>
      <c r="BB136" s="13">
        <f t="shared" si="130"/>
        <v>1</v>
      </c>
      <c r="BC136" s="34">
        <f t="shared" si="131"/>
        <v>4.7619047619047616E-2</v>
      </c>
    </row>
    <row r="137" spans="1:55">
      <c r="A137" t="s">
        <v>64</v>
      </c>
      <c r="L137" s="7" t="s">
        <v>2</v>
      </c>
      <c r="AF137" s="7" t="s">
        <v>6</v>
      </c>
      <c r="AP137" s="4">
        <f t="shared" si="118"/>
        <v>1</v>
      </c>
      <c r="AQ137" s="49">
        <f t="shared" si="119"/>
        <v>0</v>
      </c>
      <c r="AR137" s="13">
        <f t="shared" si="120"/>
        <v>0</v>
      </c>
      <c r="AS137" s="4">
        <f t="shared" si="121"/>
        <v>0</v>
      </c>
      <c r="AT137" s="13">
        <f t="shared" si="122"/>
        <v>0</v>
      </c>
      <c r="AU137" s="49">
        <f t="shared" si="123"/>
        <v>1</v>
      </c>
      <c r="AV137" s="13">
        <f t="shared" si="124"/>
        <v>1</v>
      </c>
      <c r="AW137" s="49">
        <f t="shared" si="125"/>
        <v>0</v>
      </c>
      <c r="AX137" s="13">
        <f t="shared" si="126"/>
        <v>0</v>
      </c>
      <c r="AY137" s="49">
        <f t="shared" si="127"/>
        <v>1</v>
      </c>
      <c r="AZ137" s="13">
        <f t="shared" si="128"/>
        <v>1</v>
      </c>
      <c r="BA137" s="4">
        <f t="shared" si="129"/>
        <v>1</v>
      </c>
      <c r="BB137" s="13">
        <f t="shared" si="130"/>
        <v>1</v>
      </c>
      <c r="BC137" s="34">
        <f t="shared" si="131"/>
        <v>2.3809523809523808E-2</v>
      </c>
    </row>
    <row r="138" spans="1:55">
      <c r="A138" t="s">
        <v>30</v>
      </c>
      <c r="L138" s="7" t="s">
        <v>2</v>
      </c>
      <c r="AF138" s="7" t="s">
        <v>6</v>
      </c>
      <c r="AP138" s="4">
        <f t="shared" si="118"/>
        <v>1</v>
      </c>
      <c r="AQ138" s="49">
        <f t="shared" si="119"/>
        <v>0</v>
      </c>
      <c r="AR138" s="13">
        <f t="shared" si="120"/>
        <v>0</v>
      </c>
      <c r="AS138" s="4">
        <f t="shared" si="121"/>
        <v>0</v>
      </c>
      <c r="AT138" s="13">
        <f t="shared" si="122"/>
        <v>0</v>
      </c>
      <c r="AU138" s="49">
        <f t="shared" si="123"/>
        <v>1</v>
      </c>
      <c r="AV138" s="13">
        <f t="shared" si="124"/>
        <v>1</v>
      </c>
      <c r="AW138" s="49">
        <f t="shared" si="125"/>
        <v>0</v>
      </c>
      <c r="AX138" s="13">
        <f t="shared" si="126"/>
        <v>0</v>
      </c>
      <c r="AY138" s="49">
        <f t="shared" si="127"/>
        <v>1</v>
      </c>
      <c r="AZ138" s="13">
        <f t="shared" si="128"/>
        <v>1</v>
      </c>
      <c r="BA138" s="4">
        <f t="shared" si="129"/>
        <v>1</v>
      </c>
      <c r="BB138" s="13">
        <f t="shared" si="130"/>
        <v>1</v>
      </c>
      <c r="BC138" s="34">
        <f t="shared" si="131"/>
        <v>2.3809523809523808E-2</v>
      </c>
    </row>
    <row r="139" spans="1:55">
      <c r="A139" s="2" t="s">
        <v>3</v>
      </c>
      <c r="L139" s="7" t="s">
        <v>2</v>
      </c>
      <c r="V139" s="15" t="s">
        <v>2</v>
      </c>
      <c r="AP139" s="4">
        <f t="shared" si="118"/>
        <v>2</v>
      </c>
      <c r="AQ139" s="49">
        <f t="shared" si="119"/>
        <v>0</v>
      </c>
      <c r="AR139" s="13">
        <f t="shared" si="120"/>
        <v>0</v>
      </c>
      <c r="AS139" s="4">
        <f t="shared" si="121"/>
        <v>0</v>
      </c>
      <c r="AT139" s="13">
        <f t="shared" si="122"/>
        <v>0</v>
      </c>
      <c r="AU139" s="49">
        <f t="shared" si="123"/>
        <v>1</v>
      </c>
      <c r="AV139" s="13">
        <f t="shared" si="124"/>
        <v>0.5</v>
      </c>
      <c r="AW139" s="49">
        <f t="shared" si="125"/>
        <v>1</v>
      </c>
      <c r="AX139" s="13">
        <f t="shared" si="126"/>
        <v>0.5</v>
      </c>
      <c r="AY139" s="49">
        <f t="shared" si="127"/>
        <v>0</v>
      </c>
      <c r="AZ139" s="13">
        <f t="shared" si="128"/>
        <v>0</v>
      </c>
      <c r="BA139" s="4">
        <f t="shared" si="129"/>
        <v>1</v>
      </c>
      <c r="BB139" s="13">
        <f t="shared" si="130"/>
        <v>0.5</v>
      </c>
      <c r="BC139" s="34">
        <f t="shared" si="131"/>
        <v>2.3809523809523808E-2</v>
      </c>
    </row>
    <row r="140" spans="1:55">
      <c r="A140" t="s">
        <v>72</v>
      </c>
      <c r="L140" s="7" t="s">
        <v>2</v>
      </c>
      <c r="V140" s="15" t="s">
        <v>2</v>
      </c>
      <c r="AP140" s="4">
        <f t="shared" si="118"/>
        <v>2</v>
      </c>
      <c r="AQ140" s="49">
        <f t="shared" si="119"/>
        <v>0</v>
      </c>
      <c r="AR140" s="13">
        <f t="shared" si="120"/>
        <v>0</v>
      </c>
      <c r="AS140" s="4">
        <f t="shared" si="121"/>
        <v>0</v>
      </c>
      <c r="AT140" s="13">
        <f t="shared" si="122"/>
        <v>0</v>
      </c>
      <c r="AU140" s="49">
        <f t="shared" si="123"/>
        <v>1</v>
      </c>
      <c r="AV140" s="13">
        <f t="shared" si="124"/>
        <v>0.5</v>
      </c>
      <c r="AW140" s="49">
        <f t="shared" si="125"/>
        <v>1</v>
      </c>
      <c r="AX140" s="13">
        <f t="shared" si="126"/>
        <v>0.5</v>
      </c>
      <c r="AY140" s="49">
        <f t="shared" si="127"/>
        <v>0</v>
      </c>
      <c r="AZ140" s="13">
        <f t="shared" si="128"/>
        <v>0</v>
      </c>
      <c r="BA140" s="4">
        <f t="shared" si="129"/>
        <v>1</v>
      </c>
      <c r="BB140" s="13">
        <f t="shared" si="130"/>
        <v>0.5</v>
      </c>
      <c r="BC140" s="34">
        <f t="shared" si="131"/>
        <v>2.3809523809523808E-2</v>
      </c>
    </row>
    <row r="141" spans="1:55">
      <c r="A141" t="s">
        <v>70</v>
      </c>
      <c r="V141" s="15" t="s">
        <v>2</v>
      </c>
      <c r="AF141" s="7" t="s">
        <v>6</v>
      </c>
      <c r="AP141" s="4">
        <f t="shared" si="118"/>
        <v>1</v>
      </c>
      <c r="AQ141" s="49">
        <f t="shared" si="119"/>
        <v>0</v>
      </c>
      <c r="AR141" s="13">
        <f t="shared" si="120"/>
        <v>0</v>
      </c>
      <c r="AS141" s="4">
        <f t="shared" si="121"/>
        <v>0</v>
      </c>
      <c r="AT141" s="13">
        <f t="shared" si="122"/>
        <v>0</v>
      </c>
      <c r="AU141" s="49">
        <f t="shared" si="123"/>
        <v>0</v>
      </c>
      <c r="AV141" s="13">
        <f t="shared" si="124"/>
        <v>0</v>
      </c>
      <c r="AW141" s="49">
        <f t="shared" si="125"/>
        <v>1</v>
      </c>
      <c r="AX141" s="13">
        <f t="shared" si="126"/>
        <v>1</v>
      </c>
      <c r="AY141" s="49">
        <f t="shared" si="127"/>
        <v>1</v>
      </c>
      <c r="AZ141" s="13">
        <f t="shared" si="128"/>
        <v>1</v>
      </c>
      <c r="BA141" s="4">
        <f t="shared" si="129"/>
        <v>0</v>
      </c>
      <c r="BB141" s="13">
        <f t="shared" si="130"/>
        <v>0</v>
      </c>
      <c r="BC141" s="34">
        <f t="shared" si="131"/>
        <v>0</v>
      </c>
    </row>
    <row r="142" spans="1:55">
      <c r="A142" t="s">
        <v>66</v>
      </c>
      <c r="V142" s="15" t="s">
        <v>2</v>
      </c>
      <c r="AP142" s="4">
        <f t="shared" si="118"/>
        <v>1</v>
      </c>
      <c r="AQ142" s="49">
        <f t="shared" si="119"/>
        <v>0</v>
      </c>
      <c r="AR142" s="13">
        <f t="shared" si="120"/>
        <v>0</v>
      </c>
      <c r="AS142" s="4">
        <f t="shared" si="121"/>
        <v>0</v>
      </c>
      <c r="AT142" s="13">
        <f t="shared" si="122"/>
        <v>0</v>
      </c>
      <c r="AU142" s="49">
        <f t="shared" si="123"/>
        <v>0</v>
      </c>
      <c r="AV142" s="13">
        <f t="shared" si="124"/>
        <v>0</v>
      </c>
      <c r="AW142" s="49">
        <f t="shared" si="125"/>
        <v>1</v>
      </c>
      <c r="AX142" s="13">
        <f t="shared" si="126"/>
        <v>1</v>
      </c>
      <c r="AY142" s="49">
        <f t="shared" si="127"/>
        <v>0</v>
      </c>
      <c r="AZ142" s="13">
        <f t="shared" si="128"/>
        <v>0</v>
      </c>
      <c r="BA142" s="4">
        <f t="shared" si="129"/>
        <v>0</v>
      </c>
      <c r="BB142" s="13">
        <f t="shared" si="130"/>
        <v>0</v>
      </c>
      <c r="BC142" s="34">
        <f t="shared" si="131"/>
        <v>0</v>
      </c>
    </row>
    <row r="143" spans="1:55">
      <c r="A143" t="s">
        <v>18</v>
      </c>
      <c r="V143" s="15" t="s">
        <v>2</v>
      </c>
      <c r="W143" s="15" t="s">
        <v>2</v>
      </c>
      <c r="AP143" s="4">
        <f t="shared" si="118"/>
        <v>2</v>
      </c>
      <c r="AQ143" s="49">
        <f t="shared" si="119"/>
        <v>0</v>
      </c>
      <c r="AR143" s="13">
        <f t="shared" si="120"/>
        <v>0</v>
      </c>
      <c r="AS143" s="4">
        <f t="shared" si="121"/>
        <v>0</v>
      </c>
      <c r="AT143" s="13">
        <f t="shared" si="122"/>
        <v>0</v>
      </c>
      <c r="AU143" s="49">
        <f t="shared" si="123"/>
        <v>0</v>
      </c>
      <c r="AV143" s="13">
        <f t="shared" si="124"/>
        <v>0</v>
      </c>
      <c r="AW143" s="49">
        <f t="shared" si="125"/>
        <v>2</v>
      </c>
      <c r="AX143" s="13">
        <f t="shared" si="126"/>
        <v>1</v>
      </c>
      <c r="AY143" s="49">
        <f t="shared" si="127"/>
        <v>0</v>
      </c>
      <c r="AZ143" s="13">
        <f t="shared" si="128"/>
        <v>0</v>
      </c>
      <c r="BA143" s="4">
        <f t="shared" si="129"/>
        <v>0</v>
      </c>
      <c r="BB143" s="13">
        <f t="shared" si="130"/>
        <v>0</v>
      </c>
      <c r="BC143" s="34">
        <f t="shared" si="131"/>
        <v>0</v>
      </c>
    </row>
    <row r="144" spans="1:55">
      <c r="A144" t="s">
        <v>62</v>
      </c>
      <c r="V144" s="15" t="s">
        <v>2</v>
      </c>
      <c r="AP144" s="4">
        <f t="shared" si="118"/>
        <v>1</v>
      </c>
      <c r="AQ144" s="49">
        <f t="shared" si="119"/>
        <v>0</v>
      </c>
      <c r="AR144" s="13">
        <f t="shared" si="120"/>
        <v>0</v>
      </c>
      <c r="AS144" s="4">
        <f t="shared" si="121"/>
        <v>0</v>
      </c>
      <c r="AT144" s="13">
        <f t="shared" si="122"/>
        <v>0</v>
      </c>
      <c r="AU144" s="49">
        <f t="shared" si="123"/>
        <v>0</v>
      </c>
      <c r="AV144" s="13">
        <f t="shared" si="124"/>
        <v>0</v>
      </c>
      <c r="AW144" s="49">
        <f t="shared" si="125"/>
        <v>1</v>
      </c>
      <c r="AX144" s="13">
        <f t="shared" si="126"/>
        <v>1</v>
      </c>
      <c r="AY144" s="49">
        <f t="shared" si="127"/>
        <v>0</v>
      </c>
      <c r="AZ144" s="13">
        <f t="shared" si="128"/>
        <v>0</v>
      </c>
      <c r="BA144" s="4">
        <f t="shared" si="129"/>
        <v>0</v>
      </c>
      <c r="BB144" s="13">
        <f t="shared" si="130"/>
        <v>0</v>
      </c>
      <c r="BC144" s="34">
        <f t="shared" si="131"/>
        <v>0</v>
      </c>
    </row>
    <row r="145" spans="1:55">
      <c r="A145" s="38" t="s">
        <v>137</v>
      </c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2"/>
      <c r="AS145" s="31"/>
      <c r="AT145" s="32"/>
      <c r="AU145" s="31"/>
      <c r="AV145" s="32"/>
      <c r="AW145" s="31"/>
      <c r="AX145" s="32"/>
      <c r="AY145" s="31"/>
      <c r="AZ145" s="33"/>
      <c r="BA145" s="31"/>
      <c r="BB145" s="33"/>
      <c r="BC145" s="33"/>
    </row>
    <row r="146" spans="1:55">
      <c r="A146" s="3" t="s">
        <v>79</v>
      </c>
      <c r="G146" s="7" t="s">
        <v>5</v>
      </c>
      <c r="L146" s="7" t="s">
        <v>2</v>
      </c>
      <c r="M146" s="7" t="s">
        <v>2</v>
      </c>
      <c r="N146" s="7" t="s">
        <v>2</v>
      </c>
      <c r="O146" s="6" t="s">
        <v>2</v>
      </c>
      <c r="P146" s="6" t="s">
        <v>2</v>
      </c>
      <c r="Q146" s="6" t="s">
        <v>2</v>
      </c>
      <c r="V146" s="15" t="s">
        <v>2</v>
      </c>
      <c r="W146" s="15" t="s">
        <v>2</v>
      </c>
      <c r="X146" s="15" t="s">
        <v>2</v>
      </c>
      <c r="Y146" s="15" t="s">
        <v>2</v>
      </c>
      <c r="Z146" s="16" t="s">
        <v>2</v>
      </c>
      <c r="AF146" s="7" t="s">
        <v>6</v>
      </c>
      <c r="AG146" s="7" t="s">
        <v>6</v>
      </c>
      <c r="AH146" s="7" t="s">
        <v>6</v>
      </c>
      <c r="AI146" s="6" t="s">
        <v>6</v>
      </c>
      <c r="AJ146" s="6" t="s">
        <v>6</v>
      </c>
      <c r="AP146" s="4">
        <f t="shared" ref="AP146:AP158" si="132">COUNTA(B146:AE146)</f>
        <v>12</v>
      </c>
      <c r="AQ146" s="49">
        <f t="shared" ref="AQ146:AQ158" si="133">COUNTA(B146:F146)</f>
        <v>0</v>
      </c>
      <c r="AR146" s="13">
        <f t="shared" ref="AR146:AR158" si="134">AQ146/$AP146</f>
        <v>0</v>
      </c>
      <c r="AS146" s="4">
        <f t="shared" ref="AS146:AS158" si="135">COUNTA(G146:K146)</f>
        <v>1</v>
      </c>
      <c r="AT146" s="13">
        <f t="shared" ref="AT146:AT158" si="136">AS146/$AP146</f>
        <v>8.3333333333333329E-2</v>
      </c>
      <c r="AU146" s="49">
        <f t="shared" ref="AU146:AU158" si="137">COUNTA(L146:U146)</f>
        <v>6</v>
      </c>
      <c r="AV146" s="13">
        <f t="shared" ref="AV146:AV158" si="138">AU146/$AP146</f>
        <v>0.5</v>
      </c>
      <c r="AW146" s="49">
        <f t="shared" ref="AW146:AW158" si="139">COUNTA(V146:AE146)</f>
        <v>5</v>
      </c>
      <c r="AX146" s="13">
        <f t="shared" ref="AX146:AX158" si="140">AW146/$AP146</f>
        <v>0.41666666666666669</v>
      </c>
      <c r="AY146" s="49">
        <f t="shared" ref="AY146:AY158" si="141">COUNTA(AF146:AO146)</f>
        <v>5</v>
      </c>
      <c r="AZ146" s="13">
        <f t="shared" ref="AZ146:AZ158" si="142">AY146/$AP146</f>
        <v>0.41666666666666669</v>
      </c>
      <c r="BA146" s="4">
        <f t="shared" ref="BA146:BA158" si="143">AS146+AU146</f>
        <v>7</v>
      </c>
      <c r="BB146" s="13">
        <f t="shared" ref="BB146:BB158" si="144">BA146/$AP146</f>
        <v>0.58333333333333337</v>
      </c>
      <c r="BC146" s="34">
        <f t="shared" ref="BC146:BC158" si="145">BA146/36</f>
        <v>0.19444444444444445</v>
      </c>
    </row>
    <row r="147" spans="1:55">
      <c r="A147" t="s">
        <v>76</v>
      </c>
      <c r="G147" s="7" t="s">
        <v>5</v>
      </c>
      <c r="H147" s="7" t="s">
        <v>5</v>
      </c>
      <c r="I147" s="7" t="s">
        <v>5</v>
      </c>
      <c r="L147" s="7" t="s">
        <v>2</v>
      </c>
      <c r="M147" s="7" t="s">
        <v>2</v>
      </c>
      <c r="N147" s="7" t="s">
        <v>2</v>
      </c>
      <c r="O147" s="7" t="s">
        <v>2</v>
      </c>
      <c r="AF147" s="7" t="s">
        <v>6</v>
      </c>
      <c r="AP147" s="4">
        <f t="shared" si="132"/>
        <v>7</v>
      </c>
      <c r="AQ147" s="49">
        <f t="shared" si="133"/>
        <v>0</v>
      </c>
      <c r="AR147" s="13">
        <f t="shared" si="134"/>
        <v>0</v>
      </c>
      <c r="AS147" s="4">
        <f t="shared" si="135"/>
        <v>3</v>
      </c>
      <c r="AT147" s="13">
        <f t="shared" si="136"/>
        <v>0.42857142857142855</v>
      </c>
      <c r="AU147" s="49">
        <f t="shared" si="137"/>
        <v>4</v>
      </c>
      <c r="AV147" s="13">
        <f t="shared" si="138"/>
        <v>0.5714285714285714</v>
      </c>
      <c r="AW147" s="49">
        <f t="shared" si="139"/>
        <v>0</v>
      </c>
      <c r="AX147" s="13">
        <f t="shared" si="140"/>
        <v>0</v>
      </c>
      <c r="AY147" s="49">
        <f t="shared" si="141"/>
        <v>1</v>
      </c>
      <c r="AZ147" s="13">
        <f t="shared" si="142"/>
        <v>0.14285714285714285</v>
      </c>
      <c r="BA147" s="4">
        <f t="shared" si="143"/>
        <v>7</v>
      </c>
      <c r="BB147" s="13">
        <f t="shared" si="144"/>
        <v>1</v>
      </c>
      <c r="BC147" s="34">
        <f t="shared" si="145"/>
        <v>0.19444444444444445</v>
      </c>
    </row>
    <row r="148" spans="1:55">
      <c r="A148" t="s">
        <v>46</v>
      </c>
      <c r="G148" s="7" t="s">
        <v>5</v>
      </c>
      <c r="L148" s="7" t="s">
        <v>2</v>
      </c>
      <c r="M148" s="7" t="s">
        <v>2</v>
      </c>
      <c r="N148" s="7" t="s">
        <v>2</v>
      </c>
      <c r="O148" s="7" t="s">
        <v>2</v>
      </c>
      <c r="V148" s="15" t="s">
        <v>2</v>
      </c>
      <c r="W148" s="16" t="s">
        <v>2</v>
      </c>
      <c r="AF148" s="7" t="s">
        <v>6</v>
      </c>
      <c r="AP148" s="4">
        <f t="shared" si="132"/>
        <v>7</v>
      </c>
      <c r="AQ148" s="49">
        <f t="shared" si="133"/>
        <v>0</v>
      </c>
      <c r="AR148" s="13">
        <f t="shared" si="134"/>
        <v>0</v>
      </c>
      <c r="AS148" s="4">
        <f t="shared" si="135"/>
        <v>1</v>
      </c>
      <c r="AT148" s="13">
        <f t="shared" si="136"/>
        <v>0.14285714285714285</v>
      </c>
      <c r="AU148" s="49">
        <f t="shared" si="137"/>
        <v>4</v>
      </c>
      <c r="AV148" s="13">
        <f t="shared" si="138"/>
        <v>0.5714285714285714</v>
      </c>
      <c r="AW148" s="49">
        <f t="shared" si="139"/>
        <v>2</v>
      </c>
      <c r="AX148" s="13">
        <f t="shared" si="140"/>
        <v>0.2857142857142857</v>
      </c>
      <c r="AY148" s="49">
        <f t="shared" si="141"/>
        <v>1</v>
      </c>
      <c r="AZ148" s="13">
        <f t="shared" si="142"/>
        <v>0.14285714285714285</v>
      </c>
      <c r="BA148" s="4">
        <f t="shared" si="143"/>
        <v>5</v>
      </c>
      <c r="BB148" s="13">
        <f t="shared" si="144"/>
        <v>0.7142857142857143</v>
      </c>
      <c r="BC148" s="34">
        <f t="shared" si="145"/>
        <v>0.1388888888888889</v>
      </c>
    </row>
    <row r="149" spans="1:55">
      <c r="A149" t="s">
        <v>55</v>
      </c>
      <c r="L149" s="7" t="s">
        <v>2</v>
      </c>
      <c r="M149" s="7" t="s">
        <v>2</v>
      </c>
      <c r="N149" s="6" t="s">
        <v>2</v>
      </c>
      <c r="O149" s="6" t="s">
        <v>2</v>
      </c>
      <c r="V149" s="16" t="s">
        <v>2</v>
      </c>
      <c r="AF149" s="7" t="s">
        <v>6</v>
      </c>
      <c r="AG149" s="7" t="s">
        <v>6</v>
      </c>
      <c r="AH149" s="6" t="s">
        <v>6</v>
      </c>
      <c r="AP149" s="4">
        <f t="shared" si="132"/>
        <v>5</v>
      </c>
      <c r="AQ149" s="49">
        <f t="shared" si="133"/>
        <v>0</v>
      </c>
      <c r="AR149" s="13">
        <f t="shared" si="134"/>
        <v>0</v>
      </c>
      <c r="AS149" s="4">
        <f t="shared" si="135"/>
        <v>0</v>
      </c>
      <c r="AT149" s="13">
        <f t="shared" si="136"/>
        <v>0</v>
      </c>
      <c r="AU149" s="49">
        <f t="shared" si="137"/>
        <v>4</v>
      </c>
      <c r="AV149" s="13">
        <f t="shared" si="138"/>
        <v>0.8</v>
      </c>
      <c r="AW149" s="49">
        <f t="shared" si="139"/>
        <v>1</v>
      </c>
      <c r="AX149" s="13">
        <f t="shared" si="140"/>
        <v>0.2</v>
      </c>
      <c r="AY149" s="49">
        <f t="shared" si="141"/>
        <v>3</v>
      </c>
      <c r="AZ149" s="13">
        <f t="shared" si="142"/>
        <v>0.6</v>
      </c>
      <c r="BA149" s="4">
        <f t="shared" si="143"/>
        <v>4</v>
      </c>
      <c r="BB149" s="13">
        <f t="shared" si="144"/>
        <v>0.8</v>
      </c>
      <c r="BC149" s="34">
        <f t="shared" si="145"/>
        <v>0.1111111111111111</v>
      </c>
    </row>
    <row r="150" spans="1:55">
      <c r="A150" t="s">
        <v>74</v>
      </c>
      <c r="B150" s="15" t="s">
        <v>114</v>
      </c>
      <c r="C150" s="15" t="s">
        <v>114</v>
      </c>
      <c r="D150" s="15" t="s">
        <v>114</v>
      </c>
      <c r="G150" s="7" t="s">
        <v>5</v>
      </c>
      <c r="L150" s="7" t="s">
        <v>2</v>
      </c>
      <c r="M150" s="7" t="s">
        <v>2</v>
      </c>
      <c r="N150" s="6" t="s">
        <v>2</v>
      </c>
      <c r="AF150" s="6" t="s">
        <v>6</v>
      </c>
      <c r="AP150" s="4">
        <f t="shared" si="132"/>
        <v>7</v>
      </c>
      <c r="AQ150" s="49">
        <f t="shared" si="133"/>
        <v>3</v>
      </c>
      <c r="AR150" s="13">
        <f t="shared" si="134"/>
        <v>0.42857142857142855</v>
      </c>
      <c r="AS150" s="4">
        <f t="shared" si="135"/>
        <v>1</v>
      </c>
      <c r="AT150" s="13">
        <f t="shared" si="136"/>
        <v>0.14285714285714285</v>
      </c>
      <c r="AU150" s="49">
        <f t="shared" si="137"/>
        <v>3</v>
      </c>
      <c r="AV150" s="13">
        <f t="shared" si="138"/>
        <v>0.42857142857142855</v>
      </c>
      <c r="AW150" s="49">
        <f t="shared" si="139"/>
        <v>0</v>
      </c>
      <c r="AX150" s="13">
        <f t="shared" si="140"/>
        <v>0</v>
      </c>
      <c r="AY150" s="49">
        <f t="shared" si="141"/>
        <v>1</v>
      </c>
      <c r="AZ150" s="13">
        <f t="shared" si="142"/>
        <v>0.14285714285714285</v>
      </c>
      <c r="BA150" s="4">
        <f t="shared" si="143"/>
        <v>4</v>
      </c>
      <c r="BB150" s="13">
        <f t="shared" si="144"/>
        <v>0.5714285714285714</v>
      </c>
      <c r="BC150" s="34">
        <f t="shared" si="145"/>
        <v>0.1111111111111111</v>
      </c>
    </row>
    <row r="151" spans="1:55">
      <c r="A151" t="s">
        <v>28</v>
      </c>
      <c r="G151" s="7" t="s">
        <v>5</v>
      </c>
      <c r="L151" s="7" t="s">
        <v>2</v>
      </c>
      <c r="V151" s="15" t="s">
        <v>2</v>
      </c>
      <c r="AF151" s="7" t="s">
        <v>6</v>
      </c>
      <c r="AG151" s="7" t="s">
        <v>6</v>
      </c>
      <c r="AP151" s="4">
        <f t="shared" si="132"/>
        <v>3</v>
      </c>
      <c r="AQ151" s="49">
        <f t="shared" si="133"/>
        <v>0</v>
      </c>
      <c r="AR151" s="13">
        <f t="shared" si="134"/>
        <v>0</v>
      </c>
      <c r="AS151" s="4">
        <f t="shared" si="135"/>
        <v>1</v>
      </c>
      <c r="AT151" s="13">
        <f t="shared" si="136"/>
        <v>0.33333333333333331</v>
      </c>
      <c r="AU151" s="49">
        <f t="shared" si="137"/>
        <v>1</v>
      </c>
      <c r="AV151" s="13">
        <f t="shared" si="138"/>
        <v>0.33333333333333331</v>
      </c>
      <c r="AW151" s="49">
        <f t="shared" si="139"/>
        <v>1</v>
      </c>
      <c r="AX151" s="13">
        <f t="shared" si="140"/>
        <v>0.33333333333333331</v>
      </c>
      <c r="AY151" s="49">
        <f t="shared" si="141"/>
        <v>2</v>
      </c>
      <c r="AZ151" s="13">
        <f t="shared" si="142"/>
        <v>0.66666666666666663</v>
      </c>
      <c r="BA151" s="4">
        <f t="shared" si="143"/>
        <v>2</v>
      </c>
      <c r="BB151" s="13">
        <f t="shared" si="144"/>
        <v>0.66666666666666663</v>
      </c>
      <c r="BC151" s="34">
        <f t="shared" si="145"/>
        <v>5.5555555555555552E-2</v>
      </c>
    </row>
    <row r="152" spans="1:55">
      <c r="A152" t="s">
        <v>77</v>
      </c>
      <c r="G152" s="7" t="s">
        <v>5</v>
      </c>
      <c r="L152" s="7" t="s">
        <v>2</v>
      </c>
      <c r="AP152" s="4">
        <f t="shared" si="132"/>
        <v>2</v>
      </c>
      <c r="AQ152" s="49">
        <f t="shared" si="133"/>
        <v>0</v>
      </c>
      <c r="AR152" s="13">
        <f t="shared" si="134"/>
        <v>0</v>
      </c>
      <c r="AS152" s="4">
        <f t="shared" si="135"/>
        <v>1</v>
      </c>
      <c r="AT152" s="13">
        <f t="shared" si="136"/>
        <v>0.5</v>
      </c>
      <c r="AU152" s="49">
        <f t="shared" si="137"/>
        <v>1</v>
      </c>
      <c r="AV152" s="13">
        <f t="shared" si="138"/>
        <v>0.5</v>
      </c>
      <c r="AW152" s="49">
        <f t="shared" si="139"/>
        <v>0</v>
      </c>
      <c r="AX152" s="13">
        <f t="shared" si="140"/>
        <v>0</v>
      </c>
      <c r="AY152" s="49">
        <f t="shared" si="141"/>
        <v>0</v>
      </c>
      <c r="AZ152" s="13">
        <f t="shared" si="142"/>
        <v>0</v>
      </c>
      <c r="BA152" s="4">
        <f t="shared" si="143"/>
        <v>2</v>
      </c>
      <c r="BB152" s="13">
        <f t="shared" si="144"/>
        <v>1</v>
      </c>
      <c r="BC152" s="34">
        <f t="shared" si="145"/>
        <v>5.5555555555555552E-2</v>
      </c>
    </row>
    <row r="153" spans="1:55">
      <c r="A153" t="s">
        <v>73</v>
      </c>
      <c r="B153" s="15" t="s">
        <v>114</v>
      </c>
      <c r="C153" s="15" t="s">
        <v>114</v>
      </c>
      <c r="L153" s="7" t="s">
        <v>2</v>
      </c>
      <c r="AF153" s="7" t="s">
        <v>6</v>
      </c>
      <c r="AP153" s="4">
        <f t="shared" si="132"/>
        <v>3</v>
      </c>
      <c r="AQ153" s="49">
        <f t="shared" si="133"/>
        <v>2</v>
      </c>
      <c r="AR153" s="13">
        <f t="shared" si="134"/>
        <v>0.66666666666666663</v>
      </c>
      <c r="AS153" s="4">
        <f t="shared" si="135"/>
        <v>0</v>
      </c>
      <c r="AT153" s="13">
        <f t="shared" si="136"/>
        <v>0</v>
      </c>
      <c r="AU153" s="49">
        <f t="shared" si="137"/>
        <v>1</v>
      </c>
      <c r="AV153" s="13">
        <f t="shared" si="138"/>
        <v>0.33333333333333331</v>
      </c>
      <c r="AW153" s="49">
        <f t="shared" si="139"/>
        <v>0</v>
      </c>
      <c r="AX153" s="13">
        <f t="shared" si="140"/>
        <v>0</v>
      </c>
      <c r="AY153" s="49">
        <f t="shared" si="141"/>
        <v>1</v>
      </c>
      <c r="AZ153" s="13">
        <f t="shared" si="142"/>
        <v>0.33333333333333331</v>
      </c>
      <c r="BA153" s="4">
        <f t="shared" si="143"/>
        <v>1</v>
      </c>
      <c r="BB153" s="13">
        <f t="shared" si="144"/>
        <v>0.33333333333333331</v>
      </c>
      <c r="BC153" s="34">
        <f t="shared" si="145"/>
        <v>2.7777777777777776E-2</v>
      </c>
    </row>
    <row r="154" spans="1:55">
      <c r="A154" t="s">
        <v>80</v>
      </c>
      <c r="L154" s="7" t="s">
        <v>2</v>
      </c>
      <c r="V154" s="15" t="s">
        <v>2</v>
      </c>
      <c r="W154" s="15" t="s">
        <v>2</v>
      </c>
      <c r="AF154" s="7" t="s">
        <v>6</v>
      </c>
      <c r="AP154" s="4">
        <f t="shared" si="132"/>
        <v>3</v>
      </c>
      <c r="AQ154" s="49">
        <f t="shared" si="133"/>
        <v>0</v>
      </c>
      <c r="AR154" s="13">
        <f t="shared" si="134"/>
        <v>0</v>
      </c>
      <c r="AS154" s="4">
        <f t="shared" si="135"/>
        <v>0</v>
      </c>
      <c r="AT154" s="13">
        <f t="shared" si="136"/>
        <v>0</v>
      </c>
      <c r="AU154" s="49">
        <f t="shared" si="137"/>
        <v>1</v>
      </c>
      <c r="AV154" s="13">
        <f t="shared" si="138"/>
        <v>0.33333333333333331</v>
      </c>
      <c r="AW154" s="49">
        <f t="shared" si="139"/>
        <v>2</v>
      </c>
      <c r="AX154" s="13">
        <f t="shared" si="140"/>
        <v>0.66666666666666663</v>
      </c>
      <c r="AY154" s="49">
        <f t="shared" si="141"/>
        <v>1</v>
      </c>
      <c r="AZ154" s="13">
        <f t="shared" si="142"/>
        <v>0.33333333333333331</v>
      </c>
      <c r="BA154" s="4">
        <f t="shared" si="143"/>
        <v>1</v>
      </c>
      <c r="BB154" s="13">
        <f t="shared" si="144"/>
        <v>0.33333333333333331</v>
      </c>
      <c r="BC154" s="34">
        <f t="shared" si="145"/>
        <v>2.7777777777777776E-2</v>
      </c>
    </row>
    <row r="155" spans="1:55">
      <c r="A155" t="s">
        <v>81</v>
      </c>
      <c r="L155" s="7" t="s">
        <v>2</v>
      </c>
      <c r="AP155" s="4">
        <f t="shared" si="132"/>
        <v>1</v>
      </c>
      <c r="AQ155" s="49">
        <f t="shared" si="133"/>
        <v>0</v>
      </c>
      <c r="AR155" s="13">
        <f t="shared" si="134"/>
        <v>0</v>
      </c>
      <c r="AS155" s="4">
        <f t="shared" si="135"/>
        <v>0</v>
      </c>
      <c r="AT155" s="13">
        <f t="shared" si="136"/>
        <v>0</v>
      </c>
      <c r="AU155" s="49">
        <f t="shared" si="137"/>
        <v>1</v>
      </c>
      <c r="AV155" s="13">
        <f t="shared" si="138"/>
        <v>1</v>
      </c>
      <c r="AW155" s="49">
        <f t="shared" si="139"/>
        <v>0</v>
      </c>
      <c r="AX155" s="13">
        <f t="shared" si="140"/>
        <v>0</v>
      </c>
      <c r="AY155" s="49">
        <f t="shared" si="141"/>
        <v>0</v>
      </c>
      <c r="AZ155" s="13">
        <f t="shared" si="142"/>
        <v>0</v>
      </c>
      <c r="BA155" s="4">
        <f t="shared" si="143"/>
        <v>1</v>
      </c>
      <c r="BB155" s="13">
        <f t="shared" si="144"/>
        <v>1</v>
      </c>
      <c r="BC155" s="34">
        <f t="shared" si="145"/>
        <v>2.7777777777777776E-2</v>
      </c>
    </row>
    <row r="156" spans="1:55">
      <c r="A156" s="2" t="s">
        <v>3</v>
      </c>
      <c r="V156" s="15" t="s">
        <v>2</v>
      </c>
      <c r="W156" s="15" t="s">
        <v>2</v>
      </c>
      <c r="AP156" s="4">
        <f t="shared" si="132"/>
        <v>2</v>
      </c>
      <c r="AQ156" s="49">
        <f t="shared" si="133"/>
        <v>0</v>
      </c>
      <c r="AR156" s="13">
        <f t="shared" si="134"/>
        <v>0</v>
      </c>
      <c r="AS156" s="4">
        <f t="shared" si="135"/>
        <v>0</v>
      </c>
      <c r="AT156" s="13">
        <f t="shared" si="136"/>
        <v>0</v>
      </c>
      <c r="AU156" s="49">
        <f t="shared" si="137"/>
        <v>0</v>
      </c>
      <c r="AV156" s="13">
        <f t="shared" si="138"/>
        <v>0</v>
      </c>
      <c r="AW156" s="49">
        <f t="shared" si="139"/>
        <v>2</v>
      </c>
      <c r="AX156" s="13">
        <f t="shared" si="140"/>
        <v>1</v>
      </c>
      <c r="AY156" s="49">
        <f t="shared" si="141"/>
        <v>0</v>
      </c>
      <c r="AZ156" s="13">
        <f t="shared" si="142"/>
        <v>0</v>
      </c>
      <c r="BA156" s="4">
        <f t="shared" si="143"/>
        <v>0</v>
      </c>
      <c r="BB156" s="13">
        <f t="shared" si="144"/>
        <v>0</v>
      </c>
      <c r="BC156" s="34">
        <f t="shared" si="145"/>
        <v>0</v>
      </c>
    </row>
    <row r="157" spans="1:55">
      <c r="A157" t="s">
        <v>75</v>
      </c>
      <c r="B157" s="15" t="s">
        <v>114</v>
      </c>
      <c r="AP157" s="4">
        <f t="shared" si="132"/>
        <v>1</v>
      </c>
      <c r="AQ157" s="49">
        <f t="shared" si="133"/>
        <v>1</v>
      </c>
      <c r="AR157" s="13">
        <f t="shared" si="134"/>
        <v>1</v>
      </c>
      <c r="AS157" s="4">
        <f t="shared" si="135"/>
        <v>0</v>
      </c>
      <c r="AT157" s="13">
        <f t="shared" si="136"/>
        <v>0</v>
      </c>
      <c r="AU157" s="49">
        <f t="shared" si="137"/>
        <v>0</v>
      </c>
      <c r="AV157" s="13">
        <f t="shared" si="138"/>
        <v>0</v>
      </c>
      <c r="AW157" s="49">
        <f t="shared" si="139"/>
        <v>0</v>
      </c>
      <c r="AX157" s="13">
        <f t="shared" si="140"/>
        <v>0</v>
      </c>
      <c r="AY157" s="49">
        <f t="shared" si="141"/>
        <v>0</v>
      </c>
      <c r="AZ157" s="13">
        <f t="shared" si="142"/>
        <v>0</v>
      </c>
      <c r="BA157" s="4">
        <f t="shared" si="143"/>
        <v>0</v>
      </c>
      <c r="BB157" s="13">
        <f t="shared" si="144"/>
        <v>0</v>
      </c>
      <c r="BC157" s="34">
        <f t="shared" si="145"/>
        <v>0</v>
      </c>
    </row>
    <row r="158" spans="1:55">
      <c r="A158" t="s">
        <v>78</v>
      </c>
      <c r="V158" s="16" t="s">
        <v>2</v>
      </c>
      <c r="AP158" s="4">
        <f t="shared" si="132"/>
        <v>1</v>
      </c>
      <c r="AQ158" s="49">
        <f t="shared" si="133"/>
        <v>0</v>
      </c>
      <c r="AR158" s="13">
        <f t="shared" si="134"/>
        <v>0</v>
      </c>
      <c r="AS158" s="4">
        <f t="shared" si="135"/>
        <v>0</v>
      </c>
      <c r="AT158" s="13">
        <f t="shared" si="136"/>
        <v>0</v>
      </c>
      <c r="AU158" s="49">
        <f t="shared" si="137"/>
        <v>0</v>
      </c>
      <c r="AV158" s="13">
        <f t="shared" si="138"/>
        <v>0</v>
      </c>
      <c r="AW158" s="49">
        <f t="shared" si="139"/>
        <v>1</v>
      </c>
      <c r="AX158" s="13">
        <f t="shared" si="140"/>
        <v>1</v>
      </c>
      <c r="AY158" s="49">
        <f t="shared" si="141"/>
        <v>0</v>
      </c>
      <c r="AZ158" s="13">
        <f t="shared" si="142"/>
        <v>0</v>
      </c>
      <c r="BA158" s="4">
        <f t="shared" si="143"/>
        <v>0</v>
      </c>
      <c r="BB158" s="13">
        <f t="shared" si="144"/>
        <v>0</v>
      </c>
      <c r="BC158" s="34">
        <f t="shared" si="145"/>
        <v>0</v>
      </c>
    </row>
    <row r="159" spans="1:55">
      <c r="A159" s="38" t="s">
        <v>138</v>
      </c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2"/>
      <c r="AS159" s="31"/>
      <c r="AT159" s="32"/>
      <c r="AU159" s="31"/>
      <c r="AV159" s="32"/>
      <c r="AW159" s="31"/>
      <c r="AX159" s="32"/>
      <c r="AY159" s="31"/>
      <c r="AZ159" s="33"/>
      <c r="BA159" s="31"/>
      <c r="BB159" s="33"/>
      <c r="BC159" s="33"/>
    </row>
    <row r="160" spans="1:55">
      <c r="A160" s="52" t="s">
        <v>76</v>
      </c>
      <c r="B160" s="15" t="s">
        <v>114</v>
      </c>
      <c r="G160" s="7" t="s">
        <v>5</v>
      </c>
      <c r="H160" s="7" t="s">
        <v>5</v>
      </c>
      <c r="I160" s="7" t="s">
        <v>5</v>
      </c>
      <c r="J160" s="10" t="s">
        <v>5</v>
      </c>
      <c r="K160" s="10" t="s">
        <v>5</v>
      </c>
      <c r="L160" s="7" t="s">
        <v>2</v>
      </c>
      <c r="M160" s="7" t="s">
        <v>2</v>
      </c>
      <c r="N160" s="7" t="s">
        <v>2</v>
      </c>
      <c r="O160" s="7" t="s">
        <v>2</v>
      </c>
      <c r="P160" s="7" t="s">
        <v>2</v>
      </c>
      <c r="Q160" s="7" t="s">
        <v>2</v>
      </c>
      <c r="R160" s="7" t="s">
        <v>2</v>
      </c>
      <c r="S160" s="6" t="s">
        <v>2</v>
      </c>
      <c r="T160" s="6" t="s">
        <v>2</v>
      </c>
      <c r="U160" s="6" t="s">
        <v>2</v>
      </c>
      <c r="V160" s="15" t="s">
        <v>2</v>
      </c>
      <c r="W160" s="15" t="s">
        <v>2</v>
      </c>
      <c r="X160" s="15" t="s">
        <v>2</v>
      </c>
      <c r="Y160" s="15" t="s">
        <v>2</v>
      </c>
      <c r="AF160" s="6" t="s">
        <v>6</v>
      </c>
      <c r="AG160" s="6" t="s">
        <v>6</v>
      </c>
      <c r="AH160" s="6" t="s">
        <v>6</v>
      </c>
      <c r="AP160" s="50">
        <f>COUNTA(B160:AE161)</f>
        <v>21</v>
      </c>
      <c r="AQ160" s="50">
        <f>COUNTA(B160:F161)</f>
        <v>1</v>
      </c>
      <c r="AR160" s="51">
        <f t="shared" ref="AR160" si="146">AQ160/$AP160</f>
        <v>4.7619047619047616E-2</v>
      </c>
      <c r="AS160" s="50">
        <f>COUNTA(G160:K161)</f>
        <v>5</v>
      </c>
      <c r="AT160" s="51">
        <f t="shared" ref="AT160" si="147">AS160/$AP160</f>
        <v>0.23809523809523808</v>
      </c>
      <c r="AU160" s="50">
        <f>COUNTA(L160:U161)</f>
        <v>11</v>
      </c>
      <c r="AV160" s="51">
        <f t="shared" ref="AV160" si="148">AU160/$AP160</f>
        <v>0.52380952380952384</v>
      </c>
      <c r="AW160" s="50">
        <f>COUNTA(V160:AE161)</f>
        <v>4</v>
      </c>
      <c r="AX160" s="51">
        <f t="shared" ref="AX160" si="149">AW160/$AP160</f>
        <v>0.19047619047619047</v>
      </c>
      <c r="AY160" s="50">
        <f>COUNTA(AF160:AO161)</f>
        <v>3</v>
      </c>
      <c r="AZ160" s="51">
        <f>AY160/$AP160</f>
        <v>0.14285714285714285</v>
      </c>
      <c r="BA160" s="50">
        <f t="shared" ref="BA160:BA161" si="150">AS160+AU160</f>
        <v>16</v>
      </c>
      <c r="BB160" s="51">
        <f t="shared" ref="BB160:BB161" si="151">BA160/$AP160</f>
        <v>0.76190476190476186</v>
      </c>
      <c r="BC160" s="51">
        <f>BA160/39</f>
        <v>0.41025641025641024</v>
      </c>
    </row>
    <row r="161" spans="1:55">
      <c r="A161" s="52"/>
      <c r="B161" s="7"/>
      <c r="G161" s="7"/>
      <c r="H161" s="7"/>
      <c r="I161" s="7"/>
      <c r="J161" s="10"/>
      <c r="K161" s="10"/>
      <c r="L161" s="6" t="s">
        <v>2</v>
      </c>
      <c r="M161" s="7"/>
      <c r="N161" s="7"/>
      <c r="O161" s="7"/>
      <c r="P161" s="7"/>
      <c r="Q161" s="7"/>
      <c r="R161" s="7"/>
      <c r="S161" s="6"/>
      <c r="T161" s="6"/>
      <c r="U161" s="6"/>
      <c r="V161" s="7"/>
      <c r="W161" s="7"/>
      <c r="X161" s="7"/>
      <c r="Y161" s="7"/>
      <c r="AF161" s="6"/>
      <c r="AG161" s="6"/>
      <c r="AH161" s="6"/>
      <c r="AP161" s="50"/>
      <c r="AQ161" s="50"/>
      <c r="AR161" s="51"/>
      <c r="AS161" s="50"/>
      <c r="AT161" s="51"/>
      <c r="AU161" s="50"/>
      <c r="AV161" s="51"/>
      <c r="AW161" s="50"/>
      <c r="AX161" s="51"/>
      <c r="AY161" s="50"/>
      <c r="AZ161" s="51"/>
      <c r="BA161" s="50">
        <f t="shared" si="150"/>
        <v>0</v>
      </c>
      <c r="BB161" s="51" t="e">
        <f t="shared" si="151"/>
        <v>#DIV/0!</v>
      </c>
      <c r="BC161" s="51"/>
    </row>
    <row r="162" spans="1:55">
      <c r="A162" t="s">
        <v>79</v>
      </c>
      <c r="B162" s="15" t="s">
        <v>114</v>
      </c>
      <c r="G162" s="7" t="s">
        <v>5</v>
      </c>
      <c r="H162" s="7" t="s">
        <v>5</v>
      </c>
      <c r="I162" s="7" t="s">
        <v>5</v>
      </c>
      <c r="L162" s="7" t="s">
        <v>2</v>
      </c>
      <c r="M162" s="7" t="s">
        <v>2</v>
      </c>
      <c r="N162" s="7" t="s">
        <v>2</v>
      </c>
      <c r="O162" s="7" t="s">
        <v>2</v>
      </c>
      <c r="P162" s="6" t="s">
        <v>2</v>
      </c>
      <c r="Q162" s="6" t="s">
        <v>2</v>
      </c>
      <c r="R162" s="6" t="s">
        <v>2</v>
      </c>
      <c r="V162" s="15" t="s">
        <v>2</v>
      </c>
      <c r="W162" s="16" t="s">
        <v>2</v>
      </c>
      <c r="X162" s="16" t="s">
        <v>2</v>
      </c>
      <c r="AF162" s="7" t="s">
        <v>6</v>
      </c>
      <c r="AG162" s="7" t="s">
        <v>6</v>
      </c>
      <c r="AH162" s="7" t="s">
        <v>6</v>
      </c>
      <c r="AI162" s="6" t="s">
        <v>6</v>
      </c>
      <c r="AJ162" s="6" t="s">
        <v>6</v>
      </c>
      <c r="AP162" s="4">
        <f t="shared" ref="AP162:AP171" si="152">COUNTA(B162:AE162)</f>
        <v>14</v>
      </c>
      <c r="AQ162" s="49">
        <f t="shared" ref="AQ162:AQ171" si="153">COUNTA(B162:F162)</f>
        <v>1</v>
      </c>
      <c r="AR162" s="13">
        <f t="shared" ref="AR162:AR171" si="154">AQ162/$AP162</f>
        <v>7.1428571428571425E-2</v>
      </c>
      <c r="AS162" s="4">
        <f t="shared" ref="AS162:AS171" si="155">COUNTA(G162:K162)</f>
        <v>3</v>
      </c>
      <c r="AT162" s="13">
        <f t="shared" ref="AT162:AT171" si="156">AS162/$AP162</f>
        <v>0.21428571428571427</v>
      </c>
      <c r="AU162" s="49">
        <f t="shared" ref="AU162:AU171" si="157">COUNTA(L162:U162)</f>
        <v>7</v>
      </c>
      <c r="AV162" s="13">
        <f t="shared" ref="AV162:AV171" si="158">AU162/$AP162</f>
        <v>0.5</v>
      </c>
      <c r="AW162" s="49">
        <f t="shared" ref="AW162:AW171" si="159">COUNTA(V162:AE162)</f>
        <v>3</v>
      </c>
      <c r="AX162" s="13">
        <f t="shared" ref="AX162:AX171" si="160">AW162/$AP162</f>
        <v>0.21428571428571427</v>
      </c>
      <c r="AY162" s="49">
        <f t="shared" ref="AY162:AY171" si="161">COUNTA(AF162:AO162)</f>
        <v>5</v>
      </c>
      <c r="AZ162" s="13">
        <f t="shared" ref="AZ162:AZ171" si="162">AY162/$AP162</f>
        <v>0.35714285714285715</v>
      </c>
      <c r="BA162" s="4">
        <f t="shared" ref="BA162:BA171" si="163">AS162+AU162</f>
        <v>10</v>
      </c>
      <c r="BB162" s="13">
        <f t="shared" ref="BB162:BB171" si="164">BA162/$AP162</f>
        <v>0.7142857142857143</v>
      </c>
      <c r="BC162" s="34">
        <f t="shared" ref="BC162:BC171" si="165">BA162/39</f>
        <v>0.25641025641025639</v>
      </c>
    </row>
    <row r="163" spans="1:55">
      <c r="A163" t="s">
        <v>46</v>
      </c>
      <c r="L163" s="7" t="s">
        <v>2</v>
      </c>
      <c r="M163" s="7" t="s">
        <v>2</v>
      </c>
      <c r="N163" s="7" t="s">
        <v>2</v>
      </c>
      <c r="V163" s="15" t="s">
        <v>2</v>
      </c>
      <c r="AF163" s="7" t="s">
        <v>6</v>
      </c>
      <c r="AG163" s="7" t="s">
        <v>6</v>
      </c>
      <c r="AP163" s="4">
        <f t="shared" si="152"/>
        <v>4</v>
      </c>
      <c r="AQ163" s="49">
        <f t="shared" si="153"/>
        <v>0</v>
      </c>
      <c r="AR163" s="13">
        <f t="shared" si="154"/>
        <v>0</v>
      </c>
      <c r="AS163" s="4">
        <f t="shared" si="155"/>
        <v>0</v>
      </c>
      <c r="AT163" s="13">
        <f t="shared" si="156"/>
        <v>0</v>
      </c>
      <c r="AU163" s="49">
        <f t="shared" si="157"/>
        <v>3</v>
      </c>
      <c r="AV163" s="13">
        <f t="shared" si="158"/>
        <v>0.75</v>
      </c>
      <c r="AW163" s="49">
        <f t="shared" si="159"/>
        <v>1</v>
      </c>
      <c r="AX163" s="13">
        <f t="shared" si="160"/>
        <v>0.25</v>
      </c>
      <c r="AY163" s="49">
        <f t="shared" si="161"/>
        <v>2</v>
      </c>
      <c r="AZ163" s="13">
        <f t="shared" si="162"/>
        <v>0.5</v>
      </c>
      <c r="BA163" s="4">
        <f t="shared" si="163"/>
        <v>3</v>
      </c>
      <c r="BB163" s="13">
        <f t="shared" si="164"/>
        <v>0.75</v>
      </c>
      <c r="BC163" s="34">
        <f t="shared" si="165"/>
        <v>7.6923076923076927E-2</v>
      </c>
    </row>
    <row r="164" spans="1:55">
      <c r="A164" s="2" t="s">
        <v>3</v>
      </c>
      <c r="G164" s="7" t="s">
        <v>5</v>
      </c>
      <c r="L164" s="7" t="s">
        <v>2</v>
      </c>
      <c r="M164" s="7" t="s">
        <v>2</v>
      </c>
      <c r="V164" s="16" t="s">
        <v>2</v>
      </c>
      <c r="AF164" s="12" t="s">
        <v>6</v>
      </c>
      <c r="AG164" s="12" t="s">
        <v>6</v>
      </c>
      <c r="AH164" s="12" t="s">
        <v>6</v>
      </c>
      <c r="AI164" s="12"/>
      <c r="AP164" s="4">
        <f t="shared" si="152"/>
        <v>4</v>
      </c>
      <c r="AQ164" s="49">
        <f t="shared" si="153"/>
        <v>0</v>
      </c>
      <c r="AR164" s="13">
        <f t="shared" si="154"/>
        <v>0</v>
      </c>
      <c r="AS164" s="4">
        <f t="shared" si="155"/>
        <v>1</v>
      </c>
      <c r="AT164" s="13">
        <f t="shared" si="156"/>
        <v>0.25</v>
      </c>
      <c r="AU164" s="49">
        <f t="shared" si="157"/>
        <v>2</v>
      </c>
      <c r="AV164" s="13">
        <f t="shared" si="158"/>
        <v>0.5</v>
      </c>
      <c r="AW164" s="49">
        <f t="shared" si="159"/>
        <v>1</v>
      </c>
      <c r="AX164" s="13">
        <f t="shared" si="160"/>
        <v>0.25</v>
      </c>
      <c r="AY164" s="49">
        <f t="shared" si="161"/>
        <v>3</v>
      </c>
      <c r="AZ164" s="13">
        <f t="shared" si="162"/>
        <v>0.75</v>
      </c>
      <c r="BA164" s="4">
        <f t="shared" si="163"/>
        <v>3</v>
      </c>
      <c r="BB164" s="13">
        <f t="shared" si="164"/>
        <v>0.75</v>
      </c>
      <c r="BC164" s="34">
        <f t="shared" si="165"/>
        <v>7.6923076923076927E-2</v>
      </c>
    </row>
    <row r="165" spans="1:55">
      <c r="A165" t="s">
        <v>80</v>
      </c>
      <c r="G165" s="7" t="s">
        <v>5</v>
      </c>
      <c r="L165" s="7" t="s">
        <v>2</v>
      </c>
      <c r="M165" s="7" t="s">
        <v>2</v>
      </c>
      <c r="V165" s="15" t="s">
        <v>2</v>
      </c>
      <c r="W165" s="15" t="s">
        <v>2</v>
      </c>
      <c r="AF165" s="7" t="s">
        <v>6</v>
      </c>
      <c r="AG165" s="7" t="s">
        <v>6</v>
      </c>
      <c r="AP165" s="4">
        <f t="shared" si="152"/>
        <v>5</v>
      </c>
      <c r="AQ165" s="49">
        <f t="shared" si="153"/>
        <v>0</v>
      </c>
      <c r="AR165" s="13">
        <f t="shared" si="154"/>
        <v>0</v>
      </c>
      <c r="AS165" s="4">
        <f t="shared" si="155"/>
        <v>1</v>
      </c>
      <c r="AT165" s="13">
        <f t="shared" si="156"/>
        <v>0.2</v>
      </c>
      <c r="AU165" s="49">
        <f t="shared" si="157"/>
        <v>2</v>
      </c>
      <c r="AV165" s="13">
        <f t="shared" si="158"/>
        <v>0.4</v>
      </c>
      <c r="AW165" s="49">
        <f t="shared" si="159"/>
        <v>2</v>
      </c>
      <c r="AX165" s="13">
        <f t="shared" si="160"/>
        <v>0.4</v>
      </c>
      <c r="AY165" s="49">
        <f t="shared" si="161"/>
        <v>2</v>
      </c>
      <c r="AZ165" s="13">
        <f t="shared" si="162"/>
        <v>0.4</v>
      </c>
      <c r="BA165" s="4">
        <f t="shared" si="163"/>
        <v>3</v>
      </c>
      <c r="BB165" s="13">
        <f t="shared" si="164"/>
        <v>0.6</v>
      </c>
      <c r="BC165" s="34">
        <f t="shared" si="165"/>
        <v>7.6923076923076927E-2</v>
      </c>
    </row>
    <row r="166" spans="1:55">
      <c r="A166" t="s">
        <v>77</v>
      </c>
      <c r="B166" s="16" t="s">
        <v>115</v>
      </c>
      <c r="L166" s="6" t="s">
        <v>2</v>
      </c>
      <c r="V166" s="15" t="s">
        <v>2</v>
      </c>
      <c r="AF166" s="7" t="s">
        <v>6</v>
      </c>
      <c r="AP166" s="4">
        <f t="shared" si="152"/>
        <v>3</v>
      </c>
      <c r="AQ166" s="49">
        <f t="shared" si="153"/>
        <v>1</v>
      </c>
      <c r="AR166" s="13">
        <f t="shared" si="154"/>
        <v>0.33333333333333331</v>
      </c>
      <c r="AS166" s="4">
        <f t="shared" si="155"/>
        <v>0</v>
      </c>
      <c r="AT166" s="13">
        <f t="shared" si="156"/>
        <v>0</v>
      </c>
      <c r="AU166" s="49">
        <f t="shared" si="157"/>
        <v>1</v>
      </c>
      <c r="AV166" s="13">
        <f t="shared" si="158"/>
        <v>0.33333333333333331</v>
      </c>
      <c r="AW166" s="49">
        <f t="shared" si="159"/>
        <v>1</v>
      </c>
      <c r="AX166" s="13">
        <f t="shared" si="160"/>
        <v>0.33333333333333331</v>
      </c>
      <c r="AY166" s="49">
        <f t="shared" si="161"/>
        <v>1</v>
      </c>
      <c r="AZ166" s="13">
        <f t="shared" si="162"/>
        <v>0.33333333333333331</v>
      </c>
      <c r="BA166" s="4">
        <f t="shared" si="163"/>
        <v>1</v>
      </c>
      <c r="BB166" s="13">
        <f t="shared" si="164"/>
        <v>0.33333333333333331</v>
      </c>
      <c r="BC166" s="34">
        <f t="shared" si="165"/>
        <v>2.564102564102564E-2</v>
      </c>
    </row>
    <row r="167" spans="1:55">
      <c r="A167" t="s">
        <v>75</v>
      </c>
      <c r="L167" s="6" t="s">
        <v>2</v>
      </c>
      <c r="AF167" s="6" t="s">
        <v>6</v>
      </c>
      <c r="AP167" s="4">
        <f t="shared" si="152"/>
        <v>1</v>
      </c>
      <c r="AQ167" s="49">
        <f t="shared" si="153"/>
        <v>0</v>
      </c>
      <c r="AR167" s="13">
        <f t="shared" si="154"/>
        <v>0</v>
      </c>
      <c r="AS167" s="4">
        <f t="shared" si="155"/>
        <v>0</v>
      </c>
      <c r="AT167" s="13">
        <f t="shared" si="156"/>
        <v>0</v>
      </c>
      <c r="AU167" s="49">
        <f t="shared" si="157"/>
        <v>1</v>
      </c>
      <c r="AV167" s="13">
        <f t="shared" si="158"/>
        <v>1</v>
      </c>
      <c r="AW167" s="49">
        <f t="shared" si="159"/>
        <v>0</v>
      </c>
      <c r="AX167" s="13">
        <f t="shared" si="160"/>
        <v>0</v>
      </c>
      <c r="AY167" s="49">
        <f t="shared" si="161"/>
        <v>1</v>
      </c>
      <c r="AZ167" s="13">
        <f t="shared" si="162"/>
        <v>1</v>
      </c>
      <c r="BA167" s="4">
        <f t="shared" si="163"/>
        <v>1</v>
      </c>
      <c r="BB167" s="13">
        <f t="shared" si="164"/>
        <v>1</v>
      </c>
      <c r="BC167" s="34">
        <f t="shared" si="165"/>
        <v>2.564102564102564E-2</v>
      </c>
    </row>
    <row r="168" spans="1:55">
      <c r="A168" t="s">
        <v>67</v>
      </c>
      <c r="G168" s="7" t="s">
        <v>5</v>
      </c>
      <c r="AP168" s="4">
        <f t="shared" si="152"/>
        <v>1</v>
      </c>
      <c r="AQ168" s="49">
        <f t="shared" si="153"/>
        <v>0</v>
      </c>
      <c r="AR168" s="13">
        <f t="shared" si="154"/>
        <v>0</v>
      </c>
      <c r="AS168" s="4">
        <f t="shared" si="155"/>
        <v>1</v>
      </c>
      <c r="AT168" s="13">
        <f t="shared" si="156"/>
        <v>1</v>
      </c>
      <c r="AU168" s="49">
        <f t="shared" si="157"/>
        <v>0</v>
      </c>
      <c r="AV168" s="13">
        <f t="shared" si="158"/>
        <v>0</v>
      </c>
      <c r="AW168" s="49">
        <f t="shared" si="159"/>
        <v>0</v>
      </c>
      <c r="AX168" s="13">
        <f t="shared" si="160"/>
        <v>0</v>
      </c>
      <c r="AY168" s="49">
        <f t="shared" si="161"/>
        <v>0</v>
      </c>
      <c r="AZ168" s="13">
        <f t="shared" si="162"/>
        <v>0</v>
      </c>
      <c r="BA168" s="4">
        <f t="shared" si="163"/>
        <v>1</v>
      </c>
      <c r="BB168" s="13">
        <f t="shared" si="164"/>
        <v>1</v>
      </c>
      <c r="BC168" s="34">
        <f t="shared" si="165"/>
        <v>2.564102564102564E-2</v>
      </c>
    </row>
    <row r="169" spans="1:55">
      <c r="A169" t="s">
        <v>59</v>
      </c>
      <c r="G169" s="7" t="s">
        <v>5</v>
      </c>
      <c r="AP169" s="4">
        <f t="shared" si="152"/>
        <v>1</v>
      </c>
      <c r="AQ169" s="49">
        <f t="shared" si="153"/>
        <v>0</v>
      </c>
      <c r="AR169" s="13">
        <f t="shared" si="154"/>
        <v>0</v>
      </c>
      <c r="AS169" s="4">
        <f t="shared" si="155"/>
        <v>1</v>
      </c>
      <c r="AT169" s="13">
        <f t="shared" si="156"/>
        <v>1</v>
      </c>
      <c r="AU169" s="49">
        <f t="shared" si="157"/>
        <v>0</v>
      </c>
      <c r="AV169" s="13">
        <f t="shared" si="158"/>
        <v>0</v>
      </c>
      <c r="AW169" s="49">
        <f t="shared" si="159"/>
        <v>0</v>
      </c>
      <c r="AX169" s="13">
        <f t="shared" si="160"/>
        <v>0</v>
      </c>
      <c r="AY169" s="49">
        <f t="shared" si="161"/>
        <v>0</v>
      </c>
      <c r="AZ169" s="13">
        <f t="shared" si="162"/>
        <v>0</v>
      </c>
      <c r="BA169" s="4">
        <f t="shared" si="163"/>
        <v>1</v>
      </c>
      <c r="BB169" s="13">
        <f t="shared" si="164"/>
        <v>1</v>
      </c>
      <c r="BC169" s="34">
        <f t="shared" si="165"/>
        <v>2.564102564102564E-2</v>
      </c>
    </row>
    <row r="170" spans="1:55">
      <c r="A170" t="s">
        <v>81</v>
      </c>
      <c r="V170" s="15" t="s">
        <v>2</v>
      </c>
      <c r="W170" s="16" t="s">
        <v>2</v>
      </c>
      <c r="AF170" s="7" t="s">
        <v>6</v>
      </c>
      <c r="AP170" s="4">
        <f t="shared" si="152"/>
        <v>2</v>
      </c>
      <c r="AQ170" s="49">
        <f t="shared" si="153"/>
        <v>0</v>
      </c>
      <c r="AR170" s="13">
        <f t="shared" si="154"/>
        <v>0</v>
      </c>
      <c r="AS170" s="4">
        <f t="shared" si="155"/>
        <v>0</v>
      </c>
      <c r="AT170" s="13">
        <f t="shared" si="156"/>
        <v>0</v>
      </c>
      <c r="AU170" s="49">
        <f t="shared" si="157"/>
        <v>0</v>
      </c>
      <c r="AV170" s="13">
        <f t="shared" si="158"/>
        <v>0</v>
      </c>
      <c r="AW170" s="49">
        <f t="shared" si="159"/>
        <v>2</v>
      </c>
      <c r="AX170" s="13">
        <f t="shared" si="160"/>
        <v>1</v>
      </c>
      <c r="AY170" s="49">
        <f t="shared" si="161"/>
        <v>1</v>
      </c>
      <c r="AZ170" s="13">
        <f t="shared" si="162"/>
        <v>0.5</v>
      </c>
      <c r="BA170" s="4">
        <f t="shared" si="163"/>
        <v>0</v>
      </c>
      <c r="BB170" s="13">
        <f t="shared" si="164"/>
        <v>0</v>
      </c>
      <c r="BC170" s="34">
        <f t="shared" si="165"/>
        <v>0</v>
      </c>
    </row>
    <row r="171" spans="1:55">
      <c r="A171" t="s">
        <v>28</v>
      </c>
      <c r="B171" s="15" t="s">
        <v>114</v>
      </c>
      <c r="AP171" s="4">
        <f t="shared" si="152"/>
        <v>1</v>
      </c>
      <c r="AQ171" s="49">
        <f t="shared" si="153"/>
        <v>1</v>
      </c>
      <c r="AR171" s="13">
        <f t="shared" si="154"/>
        <v>1</v>
      </c>
      <c r="AS171" s="4">
        <f t="shared" si="155"/>
        <v>0</v>
      </c>
      <c r="AT171" s="13">
        <f t="shared" si="156"/>
        <v>0</v>
      </c>
      <c r="AU171" s="49">
        <f t="shared" si="157"/>
        <v>0</v>
      </c>
      <c r="AV171" s="13">
        <f t="shared" si="158"/>
        <v>0</v>
      </c>
      <c r="AW171" s="49">
        <f t="shared" si="159"/>
        <v>0</v>
      </c>
      <c r="AX171" s="13">
        <f t="shared" si="160"/>
        <v>0</v>
      </c>
      <c r="AY171" s="49">
        <f t="shared" si="161"/>
        <v>0</v>
      </c>
      <c r="AZ171" s="13">
        <f t="shared" si="162"/>
        <v>0</v>
      </c>
      <c r="BA171" s="4">
        <f t="shared" si="163"/>
        <v>0</v>
      </c>
      <c r="BB171" s="13">
        <f t="shared" si="164"/>
        <v>0</v>
      </c>
      <c r="BC171" s="34">
        <f t="shared" si="165"/>
        <v>0</v>
      </c>
    </row>
    <row r="172" spans="1:55">
      <c r="A172" s="38" t="s">
        <v>139</v>
      </c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2"/>
      <c r="AS172" s="31"/>
      <c r="AT172" s="32"/>
      <c r="AU172" s="31"/>
      <c r="AV172" s="32"/>
      <c r="AW172" s="31"/>
      <c r="AX172" s="32"/>
      <c r="AY172" s="31"/>
      <c r="AZ172" s="33"/>
      <c r="BA172" s="31"/>
      <c r="BB172" s="33"/>
      <c r="BC172" s="33"/>
    </row>
    <row r="173" spans="1:55">
      <c r="A173" s="52" t="s">
        <v>76</v>
      </c>
      <c r="B173" s="15" t="s">
        <v>114</v>
      </c>
      <c r="G173" s="7" t="s">
        <v>5</v>
      </c>
      <c r="H173" s="7" t="s">
        <v>5</v>
      </c>
      <c r="I173" s="7" t="s">
        <v>5</v>
      </c>
      <c r="J173" s="7" t="s">
        <v>5</v>
      </c>
      <c r="K173" s="10" t="s">
        <v>5</v>
      </c>
      <c r="L173" s="7" t="s">
        <v>2</v>
      </c>
      <c r="M173" s="7" t="s">
        <v>2</v>
      </c>
      <c r="N173" s="7" t="s">
        <v>2</v>
      </c>
      <c r="O173" s="7" t="s">
        <v>2</v>
      </c>
      <c r="P173" s="7" t="s">
        <v>2</v>
      </c>
      <c r="Q173" s="7" t="s">
        <v>2</v>
      </c>
      <c r="R173" s="7" t="s">
        <v>2</v>
      </c>
      <c r="S173" s="6" t="s">
        <v>2</v>
      </c>
      <c r="V173" s="15" t="s">
        <v>2</v>
      </c>
      <c r="W173" s="15" t="s">
        <v>2</v>
      </c>
      <c r="X173" s="15" t="s">
        <v>2</v>
      </c>
      <c r="Y173" s="15" t="s">
        <v>2</v>
      </c>
      <c r="Z173" s="15" t="s">
        <v>2</v>
      </c>
      <c r="AA173" s="15" t="s">
        <v>2</v>
      </c>
      <c r="AB173" s="16" t="s">
        <v>2</v>
      </c>
      <c r="AC173" s="16" t="s">
        <v>2</v>
      </c>
      <c r="AD173" s="16" t="s">
        <v>2</v>
      </c>
      <c r="AE173" s="16" t="s">
        <v>2</v>
      </c>
      <c r="AF173" s="7" t="s">
        <v>6</v>
      </c>
      <c r="AG173" s="7" t="s">
        <v>6</v>
      </c>
      <c r="AH173" s="7" t="s">
        <v>6</v>
      </c>
      <c r="AI173" s="7" t="s">
        <v>6</v>
      </c>
      <c r="AJ173" s="7" t="s">
        <v>6</v>
      </c>
      <c r="AK173" s="7" t="s">
        <v>6</v>
      </c>
      <c r="AL173" s="7" t="s">
        <v>6</v>
      </c>
      <c r="AM173" s="6" t="s">
        <v>6</v>
      </c>
      <c r="AP173" s="50">
        <f>COUNTA(B173:AE174)</f>
        <v>26</v>
      </c>
      <c r="AQ173" s="50">
        <f>COUNTA(B173:F174)</f>
        <v>1</v>
      </c>
      <c r="AR173" s="51">
        <f t="shared" ref="AR173" si="166">AQ173/$AP173</f>
        <v>3.8461538461538464E-2</v>
      </c>
      <c r="AS173" s="50">
        <f>COUNTA(G173:K174)</f>
        <v>5</v>
      </c>
      <c r="AT173" s="51">
        <f t="shared" ref="AT173" si="167">AS173/$AP173</f>
        <v>0.19230769230769232</v>
      </c>
      <c r="AU173" s="50">
        <f>COUNTA(L173:U174)</f>
        <v>8</v>
      </c>
      <c r="AV173" s="51">
        <f t="shared" ref="AV173" si="168">AU173/$AP173</f>
        <v>0.30769230769230771</v>
      </c>
      <c r="AW173" s="50">
        <f>COUNTA(V173:AE174)</f>
        <v>12</v>
      </c>
      <c r="AX173" s="51">
        <f t="shared" ref="AX173" si="169">AW173/$AP173</f>
        <v>0.46153846153846156</v>
      </c>
      <c r="AY173" s="50">
        <f>COUNTA(AF173:AO174)</f>
        <v>8</v>
      </c>
      <c r="AZ173" s="51">
        <f>AY173/$AP173</f>
        <v>0.30769230769230771</v>
      </c>
      <c r="BA173" s="50">
        <f t="shared" ref="BA173:BA174" si="170">AS173+AU173</f>
        <v>13</v>
      </c>
      <c r="BB173" s="51">
        <f t="shared" ref="BB173:BB174" si="171">BA173/$AP173</f>
        <v>0.5</v>
      </c>
      <c r="BC173" s="51">
        <f>BA173/41</f>
        <v>0.31707317073170732</v>
      </c>
    </row>
    <row r="174" spans="1:55">
      <c r="A174" s="52"/>
      <c r="B174" s="7"/>
      <c r="G174" s="7"/>
      <c r="H174" s="7"/>
      <c r="I174" s="7"/>
      <c r="J174" s="7"/>
      <c r="K174" s="10"/>
      <c r="L174" s="7"/>
      <c r="M174" s="7"/>
      <c r="N174" s="7"/>
      <c r="O174" s="7"/>
      <c r="P174" s="7"/>
      <c r="Q174" s="7"/>
      <c r="R174" s="7"/>
      <c r="S174" s="6"/>
      <c r="V174" s="21" t="s">
        <v>2</v>
      </c>
      <c r="W174" s="21" t="s">
        <v>2</v>
      </c>
      <c r="X174" s="7"/>
      <c r="Y174" s="7"/>
      <c r="Z174" s="7"/>
      <c r="AA174" s="7"/>
      <c r="AB174" s="10"/>
      <c r="AC174" s="10"/>
      <c r="AD174" s="10"/>
      <c r="AE174" s="10"/>
      <c r="AF174" s="7"/>
      <c r="AG174" s="7"/>
      <c r="AH174" s="7"/>
      <c r="AI174" s="7"/>
      <c r="AJ174" s="7"/>
      <c r="AK174" s="7"/>
      <c r="AL174" s="7"/>
      <c r="AM174" s="6"/>
      <c r="AP174" s="50"/>
      <c r="AQ174" s="50"/>
      <c r="AR174" s="51"/>
      <c r="AS174" s="50"/>
      <c r="AT174" s="51"/>
      <c r="AU174" s="50"/>
      <c r="AV174" s="51"/>
      <c r="AW174" s="50"/>
      <c r="AX174" s="51"/>
      <c r="AY174" s="50"/>
      <c r="AZ174" s="51"/>
      <c r="BA174" s="50">
        <f t="shared" si="170"/>
        <v>0</v>
      </c>
      <c r="BB174" s="51" t="e">
        <f t="shared" si="171"/>
        <v>#DIV/0!</v>
      </c>
      <c r="BC174" s="51"/>
    </row>
    <row r="175" spans="1:55">
      <c r="A175" t="s">
        <v>80</v>
      </c>
      <c r="B175" s="15" t="s">
        <v>114</v>
      </c>
      <c r="G175" s="7" t="s">
        <v>5</v>
      </c>
      <c r="L175" s="7" t="s">
        <v>2</v>
      </c>
      <c r="M175" s="7" t="s">
        <v>2</v>
      </c>
      <c r="N175" s="7" t="s">
        <v>2</v>
      </c>
      <c r="O175" s="7" t="s">
        <v>2</v>
      </c>
      <c r="P175" s="6" t="s">
        <v>2</v>
      </c>
      <c r="Q175" s="6" t="s">
        <v>2</v>
      </c>
      <c r="V175" s="15" t="s">
        <v>2</v>
      </c>
      <c r="W175" s="15" t="s">
        <v>2</v>
      </c>
      <c r="X175" s="15" t="s">
        <v>2</v>
      </c>
      <c r="Y175" s="15" t="s">
        <v>2</v>
      </c>
      <c r="Z175" s="15" t="s">
        <v>2</v>
      </c>
      <c r="AA175" s="16" t="s">
        <v>2</v>
      </c>
      <c r="AB175" s="21" t="s">
        <v>2</v>
      </c>
      <c r="AF175" s="6" t="s">
        <v>6</v>
      </c>
      <c r="AG175" s="6" t="s">
        <v>6</v>
      </c>
      <c r="AP175" s="4">
        <f t="shared" ref="AP175:AP185" si="172">COUNTA(B175:AE175)</f>
        <v>15</v>
      </c>
      <c r="AQ175" s="49">
        <f t="shared" ref="AQ175:AQ185" si="173">COUNTA(B175:F175)</f>
        <v>1</v>
      </c>
      <c r="AR175" s="13">
        <f t="shared" ref="AR175:AR185" si="174">AQ175/$AP175</f>
        <v>6.6666666666666666E-2</v>
      </c>
      <c r="AS175" s="4">
        <f t="shared" ref="AS175:AS185" si="175">COUNTA(G175:K175)</f>
        <v>1</v>
      </c>
      <c r="AT175" s="13">
        <f t="shared" ref="AT175:AT185" si="176">AS175/$AP175</f>
        <v>6.6666666666666666E-2</v>
      </c>
      <c r="AU175" s="49">
        <f t="shared" ref="AU175:AU185" si="177">COUNTA(L175:U175)</f>
        <v>6</v>
      </c>
      <c r="AV175" s="13">
        <f t="shared" ref="AV175:AV185" si="178">AU175/$AP175</f>
        <v>0.4</v>
      </c>
      <c r="AW175" s="49">
        <f t="shared" ref="AW175:AW185" si="179">COUNTA(V175:AE175)</f>
        <v>7</v>
      </c>
      <c r="AX175" s="13">
        <f t="shared" ref="AX175:AX185" si="180">AW175/$AP175</f>
        <v>0.46666666666666667</v>
      </c>
      <c r="AY175" s="49">
        <f t="shared" ref="AY175:AY185" si="181">COUNTA(AF175:AO175)</f>
        <v>2</v>
      </c>
      <c r="AZ175" s="13">
        <f t="shared" ref="AZ175:AZ185" si="182">AY175/$AP175</f>
        <v>0.13333333333333333</v>
      </c>
      <c r="BA175" s="4">
        <f t="shared" ref="BA175:BA185" si="183">AS175+AU175</f>
        <v>7</v>
      </c>
      <c r="BB175" s="13">
        <f t="shared" ref="BB175:BB185" si="184">BA175/$AP175</f>
        <v>0.46666666666666667</v>
      </c>
      <c r="BC175" s="34">
        <f t="shared" ref="BC175:BC185" si="185">BA175/41</f>
        <v>0.17073170731707318</v>
      </c>
    </row>
    <row r="176" spans="1:55">
      <c r="A176" t="s">
        <v>83</v>
      </c>
      <c r="L176" s="7" t="s">
        <v>2</v>
      </c>
      <c r="M176" s="7" t="s">
        <v>2</v>
      </c>
      <c r="N176" s="7" t="s">
        <v>2</v>
      </c>
      <c r="O176" s="22" t="s">
        <v>2</v>
      </c>
      <c r="V176" s="15" t="s">
        <v>2</v>
      </c>
      <c r="W176" s="15" t="s">
        <v>2</v>
      </c>
      <c r="X176" s="15" t="s">
        <v>2</v>
      </c>
      <c r="AF176" s="7" t="s">
        <v>6</v>
      </c>
      <c r="AG176" s="7" t="s">
        <v>6</v>
      </c>
      <c r="AH176" s="7" t="s">
        <v>6</v>
      </c>
      <c r="AI176" s="22" t="s">
        <v>6</v>
      </c>
      <c r="AP176" s="4">
        <f t="shared" si="172"/>
        <v>7</v>
      </c>
      <c r="AQ176" s="49">
        <f t="shared" si="173"/>
        <v>0</v>
      </c>
      <c r="AR176" s="13">
        <f t="shared" si="174"/>
        <v>0</v>
      </c>
      <c r="AS176" s="4">
        <f t="shared" si="175"/>
        <v>0</v>
      </c>
      <c r="AT176" s="13">
        <f t="shared" si="176"/>
        <v>0</v>
      </c>
      <c r="AU176" s="49">
        <f t="shared" si="177"/>
        <v>4</v>
      </c>
      <c r="AV176" s="13">
        <f t="shared" si="178"/>
        <v>0.5714285714285714</v>
      </c>
      <c r="AW176" s="49">
        <f t="shared" si="179"/>
        <v>3</v>
      </c>
      <c r="AX176" s="13">
        <f t="shared" si="180"/>
        <v>0.42857142857142855</v>
      </c>
      <c r="AY176" s="49">
        <f t="shared" si="181"/>
        <v>4</v>
      </c>
      <c r="AZ176" s="13">
        <f t="shared" si="182"/>
        <v>0.5714285714285714</v>
      </c>
      <c r="BA176" s="4">
        <f t="shared" si="183"/>
        <v>4</v>
      </c>
      <c r="BB176" s="13">
        <f t="shared" si="184"/>
        <v>0.5714285714285714</v>
      </c>
      <c r="BC176" s="34">
        <f t="shared" si="185"/>
        <v>9.7560975609756101E-2</v>
      </c>
    </row>
    <row r="177" spans="1:55">
      <c r="A177" s="2" t="s">
        <v>89</v>
      </c>
      <c r="B177" s="15" t="s">
        <v>114</v>
      </c>
      <c r="C177" s="15" t="s">
        <v>114</v>
      </c>
      <c r="G177" s="7" t="s">
        <v>5</v>
      </c>
      <c r="H177" s="7" t="s">
        <v>5</v>
      </c>
      <c r="I177" s="10" t="s">
        <v>5</v>
      </c>
      <c r="L177" s="7" t="s">
        <v>2</v>
      </c>
      <c r="V177" s="15" t="s">
        <v>2</v>
      </c>
      <c r="W177" s="15" t="s">
        <v>2</v>
      </c>
      <c r="X177" s="15" t="s">
        <v>2</v>
      </c>
      <c r="AF177" s="7" t="s">
        <v>6</v>
      </c>
      <c r="AG177" s="7" t="s">
        <v>6</v>
      </c>
      <c r="AP177" s="4">
        <f t="shared" si="172"/>
        <v>9</v>
      </c>
      <c r="AQ177" s="49">
        <f t="shared" si="173"/>
        <v>2</v>
      </c>
      <c r="AR177" s="13">
        <f t="shared" si="174"/>
        <v>0.22222222222222221</v>
      </c>
      <c r="AS177" s="4">
        <f t="shared" si="175"/>
        <v>3</v>
      </c>
      <c r="AT177" s="13">
        <f t="shared" si="176"/>
        <v>0.33333333333333331</v>
      </c>
      <c r="AU177" s="49">
        <f t="shared" si="177"/>
        <v>1</v>
      </c>
      <c r="AV177" s="13">
        <f t="shared" si="178"/>
        <v>0.1111111111111111</v>
      </c>
      <c r="AW177" s="49">
        <f t="shared" si="179"/>
        <v>3</v>
      </c>
      <c r="AX177" s="13">
        <f t="shared" si="180"/>
        <v>0.33333333333333331</v>
      </c>
      <c r="AY177" s="49">
        <f t="shared" si="181"/>
        <v>2</v>
      </c>
      <c r="AZ177" s="13">
        <f t="shared" si="182"/>
        <v>0.22222222222222221</v>
      </c>
      <c r="BA177" s="4">
        <f t="shared" si="183"/>
        <v>4</v>
      </c>
      <c r="BB177" s="13">
        <f t="shared" si="184"/>
        <v>0.44444444444444442</v>
      </c>
      <c r="BC177" s="34">
        <f t="shared" si="185"/>
        <v>9.7560975609756101E-2</v>
      </c>
    </row>
    <row r="178" spans="1:55">
      <c r="A178" t="s">
        <v>85</v>
      </c>
      <c r="G178" s="7" t="s">
        <v>5</v>
      </c>
      <c r="L178" s="7" t="s">
        <v>2</v>
      </c>
      <c r="AF178" s="7" t="s">
        <v>6</v>
      </c>
      <c r="AP178" s="4">
        <f t="shared" si="172"/>
        <v>2</v>
      </c>
      <c r="AQ178" s="49">
        <f t="shared" si="173"/>
        <v>0</v>
      </c>
      <c r="AR178" s="13">
        <f t="shared" si="174"/>
        <v>0</v>
      </c>
      <c r="AS178" s="4">
        <f t="shared" si="175"/>
        <v>1</v>
      </c>
      <c r="AT178" s="13">
        <f t="shared" si="176"/>
        <v>0.5</v>
      </c>
      <c r="AU178" s="49">
        <f t="shared" si="177"/>
        <v>1</v>
      </c>
      <c r="AV178" s="13">
        <f t="shared" si="178"/>
        <v>0.5</v>
      </c>
      <c r="AW178" s="49">
        <f t="shared" si="179"/>
        <v>0</v>
      </c>
      <c r="AX178" s="13">
        <f t="shared" si="180"/>
        <v>0</v>
      </c>
      <c r="AY178" s="49">
        <f t="shared" si="181"/>
        <v>1</v>
      </c>
      <c r="AZ178" s="13">
        <f t="shared" si="182"/>
        <v>0.5</v>
      </c>
      <c r="BA178" s="4">
        <f t="shared" si="183"/>
        <v>2</v>
      </c>
      <c r="BB178" s="13">
        <f t="shared" si="184"/>
        <v>1</v>
      </c>
      <c r="BC178" s="34">
        <f t="shared" si="185"/>
        <v>4.878048780487805E-2</v>
      </c>
    </row>
    <row r="179" spans="1:55">
      <c r="A179" t="s">
        <v>81</v>
      </c>
      <c r="L179" s="6" t="s">
        <v>2</v>
      </c>
      <c r="V179" s="15" t="s">
        <v>2</v>
      </c>
      <c r="AF179" s="6" t="s">
        <v>6</v>
      </c>
      <c r="AP179" s="4">
        <f t="shared" si="172"/>
        <v>2</v>
      </c>
      <c r="AQ179" s="49">
        <f t="shared" si="173"/>
        <v>0</v>
      </c>
      <c r="AR179" s="13">
        <f t="shared" si="174"/>
        <v>0</v>
      </c>
      <c r="AS179" s="4">
        <f t="shared" si="175"/>
        <v>0</v>
      </c>
      <c r="AT179" s="13">
        <f t="shared" si="176"/>
        <v>0</v>
      </c>
      <c r="AU179" s="49">
        <f t="shared" si="177"/>
        <v>1</v>
      </c>
      <c r="AV179" s="13">
        <f t="shared" si="178"/>
        <v>0.5</v>
      </c>
      <c r="AW179" s="49">
        <f t="shared" si="179"/>
        <v>1</v>
      </c>
      <c r="AX179" s="13">
        <f t="shared" si="180"/>
        <v>0.5</v>
      </c>
      <c r="AY179" s="49">
        <f t="shared" si="181"/>
        <v>1</v>
      </c>
      <c r="AZ179" s="13">
        <f t="shared" si="182"/>
        <v>0.5</v>
      </c>
      <c r="BA179" s="4">
        <f t="shared" si="183"/>
        <v>1</v>
      </c>
      <c r="BB179" s="13">
        <f t="shared" si="184"/>
        <v>0.5</v>
      </c>
      <c r="BC179" s="34">
        <f t="shared" si="185"/>
        <v>2.4390243902439025E-2</v>
      </c>
    </row>
    <row r="180" spans="1:55">
      <c r="A180" t="s">
        <v>86</v>
      </c>
      <c r="B180" s="15" t="s">
        <v>114</v>
      </c>
      <c r="L180" s="6" t="s">
        <v>2</v>
      </c>
      <c r="V180" s="15" t="s">
        <v>2</v>
      </c>
      <c r="AP180" s="4">
        <f t="shared" si="172"/>
        <v>3</v>
      </c>
      <c r="AQ180" s="49">
        <f t="shared" si="173"/>
        <v>1</v>
      </c>
      <c r="AR180" s="13">
        <f t="shared" si="174"/>
        <v>0.33333333333333331</v>
      </c>
      <c r="AS180" s="4">
        <f t="shared" si="175"/>
        <v>0</v>
      </c>
      <c r="AT180" s="13">
        <f t="shared" si="176"/>
        <v>0</v>
      </c>
      <c r="AU180" s="49">
        <f t="shared" si="177"/>
        <v>1</v>
      </c>
      <c r="AV180" s="13">
        <f t="shared" si="178"/>
        <v>0.33333333333333331</v>
      </c>
      <c r="AW180" s="49">
        <f t="shared" si="179"/>
        <v>1</v>
      </c>
      <c r="AX180" s="13">
        <f t="shared" si="180"/>
        <v>0.33333333333333331</v>
      </c>
      <c r="AY180" s="49">
        <f t="shared" si="181"/>
        <v>0</v>
      </c>
      <c r="AZ180" s="13">
        <f t="shared" si="182"/>
        <v>0</v>
      </c>
      <c r="BA180" s="4">
        <f t="shared" si="183"/>
        <v>1</v>
      </c>
      <c r="BB180" s="13">
        <f t="shared" si="184"/>
        <v>0.33333333333333331</v>
      </c>
      <c r="BC180" s="34">
        <f t="shared" si="185"/>
        <v>2.4390243902439025E-2</v>
      </c>
    </row>
    <row r="181" spans="1:55">
      <c r="A181" t="s">
        <v>70</v>
      </c>
      <c r="L181" s="7" t="s">
        <v>2</v>
      </c>
      <c r="AP181" s="4">
        <f t="shared" si="172"/>
        <v>1</v>
      </c>
      <c r="AQ181" s="49">
        <f t="shared" si="173"/>
        <v>0</v>
      </c>
      <c r="AR181" s="13">
        <f t="shared" si="174"/>
        <v>0</v>
      </c>
      <c r="AS181" s="4">
        <f t="shared" si="175"/>
        <v>0</v>
      </c>
      <c r="AT181" s="13">
        <f t="shared" si="176"/>
        <v>0</v>
      </c>
      <c r="AU181" s="49">
        <f t="shared" si="177"/>
        <v>1</v>
      </c>
      <c r="AV181" s="13">
        <f t="shared" si="178"/>
        <v>1</v>
      </c>
      <c r="AW181" s="49">
        <f t="shared" si="179"/>
        <v>0</v>
      </c>
      <c r="AX181" s="13">
        <f t="shared" si="180"/>
        <v>0</v>
      </c>
      <c r="AY181" s="49">
        <f t="shared" si="181"/>
        <v>0</v>
      </c>
      <c r="AZ181" s="13">
        <f t="shared" si="182"/>
        <v>0</v>
      </c>
      <c r="BA181" s="4">
        <f t="shared" si="183"/>
        <v>1</v>
      </c>
      <c r="BB181" s="13">
        <f t="shared" si="184"/>
        <v>1</v>
      </c>
      <c r="BC181" s="34">
        <f t="shared" si="185"/>
        <v>2.4390243902439025E-2</v>
      </c>
    </row>
    <row r="182" spans="1:55">
      <c r="A182" t="s">
        <v>84</v>
      </c>
      <c r="G182" s="7" t="s">
        <v>5</v>
      </c>
      <c r="AP182" s="4">
        <f t="shared" si="172"/>
        <v>1</v>
      </c>
      <c r="AQ182" s="49">
        <f t="shared" si="173"/>
        <v>0</v>
      </c>
      <c r="AR182" s="13">
        <f t="shared" si="174"/>
        <v>0</v>
      </c>
      <c r="AS182" s="4">
        <f t="shared" si="175"/>
        <v>1</v>
      </c>
      <c r="AT182" s="13">
        <f t="shared" si="176"/>
        <v>1</v>
      </c>
      <c r="AU182" s="49">
        <f t="shared" si="177"/>
        <v>0</v>
      </c>
      <c r="AV182" s="13">
        <f t="shared" si="178"/>
        <v>0</v>
      </c>
      <c r="AW182" s="49">
        <f t="shared" si="179"/>
        <v>0</v>
      </c>
      <c r="AX182" s="13">
        <f t="shared" si="180"/>
        <v>0</v>
      </c>
      <c r="AY182" s="49">
        <f t="shared" si="181"/>
        <v>0</v>
      </c>
      <c r="AZ182" s="13">
        <f t="shared" si="182"/>
        <v>0</v>
      </c>
      <c r="BA182" s="4">
        <f t="shared" si="183"/>
        <v>1</v>
      </c>
      <c r="BB182" s="13">
        <f t="shared" si="184"/>
        <v>1</v>
      </c>
      <c r="BC182" s="34">
        <f t="shared" si="185"/>
        <v>2.4390243902439025E-2</v>
      </c>
    </row>
    <row r="183" spans="1:55">
      <c r="A183" t="s">
        <v>88</v>
      </c>
      <c r="G183" s="10" t="s">
        <v>5</v>
      </c>
      <c r="AP183" s="4">
        <f t="shared" si="172"/>
        <v>1</v>
      </c>
      <c r="AQ183" s="49">
        <f t="shared" si="173"/>
        <v>0</v>
      </c>
      <c r="AR183" s="13">
        <f t="shared" si="174"/>
        <v>0</v>
      </c>
      <c r="AS183" s="4">
        <f t="shared" si="175"/>
        <v>1</v>
      </c>
      <c r="AT183" s="13">
        <f t="shared" si="176"/>
        <v>1</v>
      </c>
      <c r="AU183" s="49">
        <f t="shared" si="177"/>
        <v>0</v>
      </c>
      <c r="AV183" s="13">
        <f t="shared" si="178"/>
        <v>0</v>
      </c>
      <c r="AW183" s="49">
        <f t="shared" si="179"/>
        <v>0</v>
      </c>
      <c r="AX183" s="13">
        <f t="shared" si="180"/>
        <v>0</v>
      </c>
      <c r="AY183" s="49">
        <f t="shared" si="181"/>
        <v>0</v>
      </c>
      <c r="AZ183" s="13">
        <f t="shared" si="182"/>
        <v>0</v>
      </c>
      <c r="BA183" s="4">
        <f t="shared" si="183"/>
        <v>1</v>
      </c>
      <c r="BB183" s="13">
        <f t="shared" si="184"/>
        <v>1</v>
      </c>
      <c r="BC183" s="34">
        <f t="shared" si="185"/>
        <v>2.4390243902439025E-2</v>
      </c>
    </row>
    <row r="184" spans="1:55">
      <c r="A184" t="s">
        <v>28</v>
      </c>
      <c r="B184" s="15" t="s">
        <v>114</v>
      </c>
      <c r="V184" s="15" t="s">
        <v>2</v>
      </c>
      <c r="W184" s="15" t="s">
        <v>2</v>
      </c>
      <c r="AP184" s="4">
        <f t="shared" si="172"/>
        <v>3</v>
      </c>
      <c r="AQ184" s="49">
        <f t="shared" si="173"/>
        <v>1</v>
      </c>
      <c r="AR184" s="13">
        <f t="shared" si="174"/>
        <v>0.33333333333333331</v>
      </c>
      <c r="AS184" s="4">
        <f t="shared" si="175"/>
        <v>0</v>
      </c>
      <c r="AT184" s="13">
        <f t="shared" si="176"/>
        <v>0</v>
      </c>
      <c r="AU184" s="49">
        <f t="shared" si="177"/>
        <v>0</v>
      </c>
      <c r="AV184" s="13">
        <f t="shared" si="178"/>
        <v>0</v>
      </c>
      <c r="AW184" s="49">
        <f t="shared" si="179"/>
        <v>2</v>
      </c>
      <c r="AX184" s="13">
        <f t="shared" si="180"/>
        <v>0.66666666666666663</v>
      </c>
      <c r="AY184" s="49">
        <f t="shared" si="181"/>
        <v>0</v>
      </c>
      <c r="AZ184" s="13">
        <f t="shared" si="182"/>
        <v>0</v>
      </c>
      <c r="BA184" s="4">
        <f t="shared" si="183"/>
        <v>0</v>
      </c>
      <c r="BB184" s="13">
        <f t="shared" si="184"/>
        <v>0</v>
      </c>
      <c r="BC184" s="34">
        <f t="shared" si="185"/>
        <v>0</v>
      </c>
    </row>
    <row r="185" spans="1:55">
      <c r="A185" t="s">
        <v>87</v>
      </c>
      <c r="V185" s="15" t="s">
        <v>2</v>
      </c>
      <c r="AP185" s="4">
        <f t="shared" si="172"/>
        <v>1</v>
      </c>
      <c r="AQ185" s="49">
        <f t="shared" si="173"/>
        <v>0</v>
      </c>
      <c r="AR185" s="13">
        <f t="shared" si="174"/>
        <v>0</v>
      </c>
      <c r="AS185" s="4">
        <f t="shared" si="175"/>
        <v>0</v>
      </c>
      <c r="AT185" s="13">
        <f t="shared" si="176"/>
        <v>0</v>
      </c>
      <c r="AU185" s="49">
        <f t="shared" si="177"/>
        <v>0</v>
      </c>
      <c r="AV185" s="13">
        <f t="shared" si="178"/>
        <v>0</v>
      </c>
      <c r="AW185" s="49">
        <f t="shared" si="179"/>
        <v>1</v>
      </c>
      <c r="AX185" s="13">
        <f t="shared" si="180"/>
        <v>1</v>
      </c>
      <c r="AY185" s="49">
        <f t="shared" si="181"/>
        <v>0</v>
      </c>
      <c r="AZ185" s="13">
        <f t="shared" si="182"/>
        <v>0</v>
      </c>
      <c r="BA185" s="4">
        <f t="shared" si="183"/>
        <v>0</v>
      </c>
      <c r="BB185" s="13">
        <f t="shared" si="184"/>
        <v>0</v>
      </c>
      <c r="BC185" s="34">
        <f t="shared" si="185"/>
        <v>0</v>
      </c>
    </row>
    <row r="186" spans="1:55">
      <c r="A186" s="38" t="s">
        <v>140</v>
      </c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2"/>
      <c r="AS186" s="31"/>
      <c r="AT186" s="32"/>
      <c r="AU186" s="31"/>
      <c r="AV186" s="32"/>
      <c r="AW186" s="31"/>
      <c r="AX186" s="32"/>
      <c r="AY186" s="31"/>
      <c r="AZ186" s="33"/>
      <c r="BA186" s="31"/>
      <c r="BB186" s="33"/>
      <c r="BC186" s="33"/>
    </row>
    <row r="187" spans="1:55">
      <c r="A187" s="52" t="s">
        <v>82</v>
      </c>
      <c r="B187" s="15" t="s">
        <v>114</v>
      </c>
      <c r="C187" s="15" t="s">
        <v>114</v>
      </c>
      <c r="D187" s="16" t="s">
        <v>115</v>
      </c>
      <c r="G187" s="7" t="s">
        <v>5</v>
      </c>
      <c r="L187" s="7" t="s">
        <v>2</v>
      </c>
      <c r="M187" s="7" t="s">
        <v>2</v>
      </c>
      <c r="N187" s="7" t="s">
        <v>2</v>
      </c>
      <c r="O187" s="7" t="s">
        <v>2</v>
      </c>
      <c r="P187" s="7" t="s">
        <v>2</v>
      </c>
      <c r="Q187" s="7" t="s">
        <v>2</v>
      </c>
      <c r="R187" s="7" t="s">
        <v>2</v>
      </c>
      <c r="S187" s="7" t="s">
        <v>2</v>
      </c>
      <c r="T187" s="7" t="s">
        <v>2</v>
      </c>
      <c r="U187" s="7" t="s">
        <v>2</v>
      </c>
      <c r="V187" s="15" t="s">
        <v>2</v>
      </c>
      <c r="W187" s="15" t="s">
        <v>2</v>
      </c>
      <c r="X187" s="15" t="s">
        <v>2</v>
      </c>
      <c r="Y187" s="15" t="s">
        <v>2</v>
      </c>
      <c r="Z187" s="15" t="s">
        <v>2</v>
      </c>
      <c r="AA187" s="15" t="s">
        <v>2</v>
      </c>
      <c r="AB187" s="15" t="s">
        <v>2</v>
      </c>
      <c r="AC187" s="15" t="s">
        <v>2</v>
      </c>
      <c r="AD187" s="15" t="s">
        <v>2</v>
      </c>
      <c r="AE187" s="15" t="s">
        <v>2</v>
      </c>
      <c r="AF187" s="7" t="s">
        <v>6</v>
      </c>
      <c r="AG187" s="7" t="s">
        <v>6</v>
      </c>
      <c r="AH187" s="7" t="s">
        <v>6</v>
      </c>
      <c r="AI187" s="7" t="s">
        <v>6</v>
      </c>
      <c r="AJ187" s="7" t="s">
        <v>6</v>
      </c>
      <c r="AK187" s="7" t="s">
        <v>6</v>
      </c>
      <c r="AL187" s="7" t="s">
        <v>6</v>
      </c>
      <c r="AM187" s="7" t="s">
        <v>6</v>
      </c>
      <c r="AN187" s="6" t="s">
        <v>6</v>
      </c>
      <c r="AP187" s="50">
        <f>COUNTA(B187:AE188)</f>
        <v>31</v>
      </c>
      <c r="AQ187" s="50">
        <f>COUNTA(B187:F188)</f>
        <v>3</v>
      </c>
      <c r="AR187" s="51">
        <f t="shared" ref="AR187" si="186">AQ187/$AP187</f>
        <v>9.6774193548387094E-2</v>
      </c>
      <c r="AS187" s="50">
        <f>COUNTA(G187:K188)</f>
        <v>1</v>
      </c>
      <c r="AT187" s="51">
        <f t="shared" ref="AT187" si="187">AS187/$AP187</f>
        <v>3.2258064516129031E-2</v>
      </c>
      <c r="AU187" s="50">
        <f>COUNTA(L187:U188)</f>
        <v>12</v>
      </c>
      <c r="AV187" s="51">
        <f t="shared" ref="AV187" si="188">AU187/$AP187</f>
        <v>0.38709677419354838</v>
      </c>
      <c r="AW187" s="50">
        <f>COUNTA(V187:AE188)</f>
        <v>15</v>
      </c>
      <c r="AX187" s="51">
        <f t="shared" ref="AX187" si="189">AW187/$AP187</f>
        <v>0.4838709677419355</v>
      </c>
      <c r="AY187" s="50">
        <f>COUNTA(AF187:AO188)</f>
        <v>9</v>
      </c>
      <c r="AZ187" s="51">
        <f>AY187/$AP187</f>
        <v>0.29032258064516131</v>
      </c>
      <c r="BA187" s="50">
        <f t="shared" ref="BA187" si="190">AS187+AU187</f>
        <v>13</v>
      </c>
      <c r="BB187" s="51">
        <f>BA187/$AP187</f>
        <v>0.41935483870967744</v>
      </c>
      <c r="BC187" s="51">
        <f>BA187/45</f>
        <v>0.28888888888888886</v>
      </c>
    </row>
    <row r="188" spans="1:55">
      <c r="A188" s="52"/>
      <c r="B188" s="7"/>
      <c r="C188" s="7"/>
      <c r="D188" s="10"/>
      <c r="G188" s="7"/>
      <c r="L188" s="6" t="s">
        <v>2</v>
      </c>
      <c r="M188" s="6" t="s">
        <v>2</v>
      </c>
      <c r="N188" s="7"/>
      <c r="O188" s="7"/>
      <c r="P188" s="7"/>
      <c r="Q188" s="7"/>
      <c r="R188" s="7"/>
      <c r="S188" s="7"/>
      <c r="T188" s="7"/>
      <c r="U188" s="7"/>
      <c r="V188" s="15" t="s">
        <v>2</v>
      </c>
      <c r="W188" s="15" t="s">
        <v>2</v>
      </c>
      <c r="X188" s="15" t="s">
        <v>2</v>
      </c>
      <c r="Y188" s="15" t="s">
        <v>2</v>
      </c>
      <c r="Z188" s="16" t="s">
        <v>2</v>
      </c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6"/>
      <c r="AP188" s="50"/>
      <c r="AQ188" s="50"/>
      <c r="AR188" s="51"/>
      <c r="AS188" s="50"/>
      <c r="AT188" s="51"/>
      <c r="AU188" s="50"/>
      <c r="AV188" s="51"/>
      <c r="AW188" s="50"/>
      <c r="AX188" s="51"/>
      <c r="AY188" s="50"/>
      <c r="AZ188" s="51"/>
      <c r="BA188" s="50"/>
      <c r="BB188" s="51"/>
      <c r="BC188" s="51"/>
    </row>
    <row r="189" spans="1:55">
      <c r="A189" t="s">
        <v>80</v>
      </c>
      <c r="G189" s="7" t="s">
        <v>5</v>
      </c>
      <c r="H189" s="10" t="s">
        <v>5</v>
      </c>
      <c r="L189" s="7" t="s">
        <v>2</v>
      </c>
      <c r="M189" s="7" t="s">
        <v>2</v>
      </c>
      <c r="N189" s="7" t="s">
        <v>2</v>
      </c>
      <c r="O189" s="7" t="s">
        <v>2</v>
      </c>
      <c r="P189" s="7" t="s">
        <v>2</v>
      </c>
      <c r="Q189" s="7" t="s">
        <v>2</v>
      </c>
      <c r="R189" s="6" t="s">
        <v>2</v>
      </c>
      <c r="S189" s="6" t="s">
        <v>2</v>
      </c>
      <c r="T189" s="6" t="s">
        <v>2</v>
      </c>
      <c r="V189" s="15" t="s">
        <v>2</v>
      </c>
      <c r="W189" s="15" t="s">
        <v>2</v>
      </c>
      <c r="X189" s="15" t="s">
        <v>2</v>
      </c>
      <c r="Y189" s="16" t="s">
        <v>2</v>
      </c>
      <c r="Z189" s="16" t="s">
        <v>2</v>
      </c>
      <c r="AA189" s="16" t="s">
        <v>2</v>
      </c>
      <c r="AB189" s="16" t="s">
        <v>2</v>
      </c>
      <c r="AF189" s="7" t="s">
        <v>6</v>
      </c>
      <c r="AG189" s="7" t="s">
        <v>6</v>
      </c>
      <c r="AH189" s="6" t="s">
        <v>6</v>
      </c>
      <c r="AI189" s="6" t="s">
        <v>6</v>
      </c>
      <c r="AJ189" s="6" t="s">
        <v>6</v>
      </c>
      <c r="AP189" s="4">
        <f t="shared" ref="AP189:AP201" si="191">COUNTA(B189:AE189)</f>
        <v>18</v>
      </c>
      <c r="AQ189" s="49">
        <f t="shared" ref="AQ189:AQ201" si="192">COUNTA(B189:F189)</f>
        <v>0</v>
      </c>
      <c r="AR189" s="13">
        <f t="shared" ref="AR189:AR201" si="193">AQ189/$AP189</f>
        <v>0</v>
      </c>
      <c r="AS189" s="4">
        <f t="shared" ref="AS189:AS201" si="194">COUNTA(G189:K189)</f>
        <v>2</v>
      </c>
      <c r="AT189" s="13">
        <f t="shared" ref="AT189:AT201" si="195">AS189/$AP189</f>
        <v>0.1111111111111111</v>
      </c>
      <c r="AU189" s="49">
        <f t="shared" ref="AU189:AU201" si="196">COUNTA(L189:U189)</f>
        <v>9</v>
      </c>
      <c r="AV189" s="13">
        <f t="shared" ref="AV189:AV201" si="197">AU189/$AP189</f>
        <v>0.5</v>
      </c>
      <c r="AW189" s="49">
        <f t="shared" ref="AW189:AW201" si="198">COUNTA(V189:AE189)</f>
        <v>7</v>
      </c>
      <c r="AX189" s="13">
        <f t="shared" ref="AX189:AX201" si="199">AW189/$AP189</f>
        <v>0.3888888888888889</v>
      </c>
      <c r="AY189" s="49">
        <f t="shared" ref="AY189:AY201" si="200">COUNTA(AF189:AO189)</f>
        <v>5</v>
      </c>
      <c r="AZ189" s="13">
        <f t="shared" ref="AZ189:AZ201" si="201">AY189/$AP189</f>
        <v>0.27777777777777779</v>
      </c>
      <c r="BA189" s="4">
        <f t="shared" ref="BA189:BA201" si="202">AS189+AU189</f>
        <v>11</v>
      </c>
      <c r="BB189" s="13">
        <f t="shared" ref="BB189:BB201" si="203">BA189/$AP189</f>
        <v>0.61111111111111116</v>
      </c>
      <c r="BC189" s="34">
        <f t="shared" ref="BC189:BC201" si="204">BA189/45</f>
        <v>0.24444444444444444</v>
      </c>
    </row>
    <row r="190" spans="1:55">
      <c r="A190" t="s">
        <v>86</v>
      </c>
      <c r="G190" s="10" t="s">
        <v>5</v>
      </c>
      <c r="H190" s="10" t="s">
        <v>5</v>
      </c>
      <c r="L190" s="7" t="s">
        <v>2</v>
      </c>
      <c r="M190" s="7" t="s">
        <v>2</v>
      </c>
      <c r="N190" s="7" t="s">
        <v>2</v>
      </c>
      <c r="O190" s="7" t="s">
        <v>2</v>
      </c>
      <c r="V190" s="15" t="s">
        <v>2</v>
      </c>
      <c r="W190" s="16" t="s">
        <v>2</v>
      </c>
      <c r="X190" s="16" t="s">
        <v>2</v>
      </c>
      <c r="AF190" s="7" t="s">
        <v>6</v>
      </c>
      <c r="AG190" s="7" t="s">
        <v>6</v>
      </c>
      <c r="AH190" s="6" t="s">
        <v>6</v>
      </c>
      <c r="AP190" s="4">
        <f t="shared" si="191"/>
        <v>9</v>
      </c>
      <c r="AQ190" s="49">
        <f t="shared" si="192"/>
        <v>0</v>
      </c>
      <c r="AR190" s="13">
        <f t="shared" si="193"/>
        <v>0</v>
      </c>
      <c r="AS190" s="4">
        <f t="shared" si="194"/>
        <v>2</v>
      </c>
      <c r="AT190" s="13">
        <f t="shared" si="195"/>
        <v>0.22222222222222221</v>
      </c>
      <c r="AU190" s="49">
        <f t="shared" si="196"/>
        <v>4</v>
      </c>
      <c r="AV190" s="13">
        <f t="shared" si="197"/>
        <v>0.44444444444444442</v>
      </c>
      <c r="AW190" s="49">
        <f t="shared" si="198"/>
        <v>3</v>
      </c>
      <c r="AX190" s="13">
        <f t="shared" si="199"/>
        <v>0.33333333333333331</v>
      </c>
      <c r="AY190" s="49">
        <f t="shared" si="200"/>
        <v>3</v>
      </c>
      <c r="AZ190" s="13">
        <f t="shared" si="201"/>
        <v>0.33333333333333331</v>
      </c>
      <c r="BA190" s="4">
        <f t="shared" si="202"/>
        <v>6</v>
      </c>
      <c r="BB190" s="13">
        <f t="shared" si="203"/>
        <v>0.66666666666666663</v>
      </c>
      <c r="BC190" s="34">
        <f t="shared" si="204"/>
        <v>0.13333333333333333</v>
      </c>
    </row>
    <row r="191" spans="1:55">
      <c r="A191" t="s">
        <v>90</v>
      </c>
      <c r="L191" s="7" t="s">
        <v>2</v>
      </c>
      <c r="M191" s="7" t="s">
        <v>2</v>
      </c>
      <c r="N191" s="6" t="s">
        <v>2</v>
      </c>
      <c r="V191" s="15" t="s">
        <v>2</v>
      </c>
      <c r="AF191" s="7" t="s">
        <v>6</v>
      </c>
      <c r="AG191" s="7" t="s">
        <v>6</v>
      </c>
      <c r="AH191" s="6" t="s">
        <v>6</v>
      </c>
      <c r="AP191" s="4">
        <f t="shared" si="191"/>
        <v>4</v>
      </c>
      <c r="AQ191" s="49">
        <f t="shared" si="192"/>
        <v>0</v>
      </c>
      <c r="AR191" s="13">
        <f t="shared" si="193"/>
        <v>0</v>
      </c>
      <c r="AS191" s="4">
        <f t="shared" si="194"/>
        <v>0</v>
      </c>
      <c r="AT191" s="13">
        <f t="shared" si="195"/>
        <v>0</v>
      </c>
      <c r="AU191" s="49">
        <f t="shared" si="196"/>
        <v>3</v>
      </c>
      <c r="AV191" s="13">
        <f t="shared" si="197"/>
        <v>0.75</v>
      </c>
      <c r="AW191" s="49">
        <f t="shared" si="198"/>
        <v>1</v>
      </c>
      <c r="AX191" s="13">
        <f t="shared" si="199"/>
        <v>0.25</v>
      </c>
      <c r="AY191" s="49">
        <f t="shared" si="200"/>
        <v>3</v>
      </c>
      <c r="AZ191" s="13">
        <f t="shared" si="201"/>
        <v>0.75</v>
      </c>
      <c r="BA191" s="4">
        <f t="shared" si="202"/>
        <v>3</v>
      </c>
      <c r="BB191" s="13">
        <f t="shared" si="203"/>
        <v>0.75</v>
      </c>
      <c r="BC191" s="34">
        <f t="shared" si="204"/>
        <v>6.6666666666666666E-2</v>
      </c>
    </row>
    <row r="192" spans="1:55">
      <c r="A192" t="s">
        <v>18</v>
      </c>
      <c r="B192" s="46"/>
      <c r="G192" s="7" t="s">
        <v>5</v>
      </c>
      <c r="H192" s="7" t="s">
        <v>5</v>
      </c>
      <c r="L192" s="7" t="s">
        <v>2</v>
      </c>
      <c r="M192" s="46"/>
      <c r="V192" s="15" t="s">
        <v>2</v>
      </c>
      <c r="W192" s="15" t="s">
        <v>2</v>
      </c>
      <c r="X192" s="46"/>
      <c r="Y192" s="46"/>
      <c r="Z192" s="46"/>
      <c r="AA192" s="46"/>
      <c r="AF192" s="7" t="s">
        <v>6</v>
      </c>
      <c r="AG192" s="46"/>
      <c r="AP192" s="4">
        <f t="shared" si="191"/>
        <v>5</v>
      </c>
      <c r="AQ192" s="49">
        <f t="shared" si="192"/>
        <v>0</v>
      </c>
      <c r="AR192" s="13">
        <f t="shared" si="193"/>
        <v>0</v>
      </c>
      <c r="AS192" s="4">
        <f t="shared" si="194"/>
        <v>2</v>
      </c>
      <c r="AT192" s="13">
        <f t="shared" si="195"/>
        <v>0.4</v>
      </c>
      <c r="AU192" s="49">
        <f t="shared" si="196"/>
        <v>1</v>
      </c>
      <c r="AV192" s="13">
        <f t="shared" si="197"/>
        <v>0.2</v>
      </c>
      <c r="AW192" s="49">
        <f t="shared" si="198"/>
        <v>2</v>
      </c>
      <c r="AX192" s="13">
        <f t="shared" si="199"/>
        <v>0.4</v>
      </c>
      <c r="AY192" s="49">
        <f t="shared" si="200"/>
        <v>1</v>
      </c>
      <c r="AZ192" s="13">
        <f t="shared" si="201"/>
        <v>0.2</v>
      </c>
      <c r="BA192" s="4">
        <f t="shared" si="202"/>
        <v>3</v>
      </c>
      <c r="BB192" s="13">
        <f t="shared" si="203"/>
        <v>0.6</v>
      </c>
      <c r="BC192" s="34">
        <f t="shared" si="204"/>
        <v>6.6666666666666666E-2</v>
      </c>
    </row>
    <row r="193" spans="1:55">
      <c r="A193" t="s">
        <v>28</v>
      </c>
      <c r="G193" s="7" t="s">
        <v>5</v>
      </c>
      <c r="H193" s="10" t="s">
        <v>5</v>
      </c>
      <c r="L193" s="6" t="s">
        <v>2</v>
      </c>
      <c r="M193" s="46"/>
      <c r="V193" s="15" t="s">
        <v>2</v>
      </c>
      <c r="AF193" s="6" t="s">
        <v>6</v>
      </c>
      <c r="AP193" s="4">
        <f t="shared" si="191"/>
        <v>4</v>
      </c>
      <c r="AQ193" s="49">
        <f t="shared" si="192"/>
        <v>0</v>
      </c>
      <c r="AR193" s="13">
        <f t="shared" si="193"/>
        <v>0</v>
      </c>
      <c r="AS193" s="4">
        <f t="shared" si="194"/>
        <v>2</v>
      </c>
      <c r="AT193" s="13">
        <f t="shared" si="195"/>
        <v>0.5</v>
      </c>
      <c r="AU193" s="49">
        <f t="shared" si="196"/>
        <v>1</v>
      </c>
      <c r="AV193" s="13">
        <f t="shared" si="197"/>
        <v>0.25</v>
      </c>
      <c r="AW193" s="49">
        <f t="shared" si="198"/>
        <v>1</v>
      </c>
      <c r="AX193" s="13">
        <f t="shared" si="199"/>
        <v>0.25</v>
      </c>
      <c r="AY193" s="49">
        <f t="shared" si="200"/>
        <v>1</v>
      </c>
      <c r="AZ193" s="13">
        <f t="shared" si="201"/>
        <v>0.25</v>
      </c>
      <c r="BA193" s="4">
        <f t="shared" si="202"/>
        <v>3</v>
      </c>
      <c r="BB193" s="13">
        <f t="shared" si="203"/>
        <v>0.75</v>
      </c>
      <c r="BC193" s="34">
        <f t="shared" si="204"/>
        <v>6.6666666666666666E-2</v>
      </c>
    </row>
    <row r="194" spans="1:55">
      <c r="A194" s="47" t="s">
        <v>89</v>
      </c>
      <c r="B194" s="15" t="s">
        <v>114</v>
      </c>
      <c r="G194" s="46"/>
      <c r="H194" s="46"/>
      <c r="L194" s="7" t="s">
        <v>2</v>
      </c>
      <c r="M194" s="6" t="s">
        <v>2</v>
      </c>
      <c r="V194" s="15" t="s">
        <v>2</v>
      </c>
      <c r="W194" s="15" t="s">
        <v>2</v>
      </c>
      <c r="X194" s="15" t="s">
        <v>2</v>
      </c>
      <c r="Y194" s="15" t="s">
        <v>2</v>
      </c>
      <c r="Z194" s="16" t="s">
        <v>2</v>
      </c>
      <c r="AA194" s="16" t="s">
        <v>2</v>
      </c>
      <c r="AF194" s="7" t="s">
        <v>6</v>
      </c>
      <c r="AG194" s="7" t="s">
        <v>6</v>
      </c>
      <c r="AP194" s="4">
        <f t="shared" si="191"/>
        <v>9</v>
      </c>
      <c r="AQ194" s="49">
        <f t="shared" si="192"/>
        <v>1</v>
      </c>
      <c r="AR194" s="13">
        <f t="shared" si="193"/>
        <v>0.1111111111111111</v>
      </c>
      <c r="AS194" s="4">
        <f t="shared" si="194"/>
        <v>0</v>
      </c>
      <c r="AT194" s="13">
        <f t="shared" si="195"/>
        <v>0</v>
      </c>
      <c r="AU194" s="49">
        <f t="shared" si="196"/>
        <v>2</v>
      </c>
      <c r="AV194" s="13">
        <f t="shared" si="197"/>
        <v>0.22222222222222221</v>
      </c>
      <c r="AW194" s="49">
        <f t="shared" si="198"/>
        <v>6</v>
      </c>
      <c r="AX194" s="13">
        <f t="shared" si="199"/>
        <v>0.66666666666666663</v>
      </c>
      <c r="AY194" s="49">
        <f t="shared" si="200"/>
        <v>2</v>
      </c>
      <c r="AZ194" s="13">
        <f t="shared" si="201"/>
        <v>0.22222222222222221</v>
      </c>
      <c r="BA194" s="4">
        <f t="shared" si="202"/>
        <v>2</v>
      </c>
      <c r="BB194" s="13">
        <f t="shared" si="203"/>
        <v>0.22222222222222221</v>
      </c>
      <c r="BC194" s="34">
        <f t="shared" si="204"/>
        <v>4.4444444444444446E-2</v>
      </c>
    </row>
    <row r="195" spans="1:55">
      <c r="A195" t="s">
        <v>69</v>
      </c>
      <c r="G195" s="46"/>
      <c r="H195" s="46"/>
      <c r="L195" s="7" t="s">
        <v>2</v>
      </c>
      <c r="M195" s="6" t="s">
        <v>2</v>
      </c>
      <c r="V195" s="16" t="s">
        <v>2</v>
      </c>
      <c r="AF195" s="6" t="s">
        <v>6</v>
      </c>
      <c r="AP195" s="4">
        <f t="shared" si="191"/>
        <v>3</v>
      </c>
      <c r="AQ195" s="49">
        <f t="shared" si="192"/>
        <v>0</v>
      </c>
      <c r="AR195" s="13">
        <f t="shared" si="193"/>
        <v>0</v>
      </c>
      <c r="AS195" s="4">
        <f t="shared" si="194"/>
        <v>0</v>
      </c>
      <c r="AT195" s="13">
        <f t="shared" si="195"/>
        <v>0</v>
      </c>
      <c r="AU195" s="49">
        <f t="shared" si="196"/>
        <v>2</v>
      </c>
      <c r="AV195" s="13">
        <f t="shared" si="197"/>
        <v>0.66666666666666663</v>
      </c>
      <c r="AW195" s="49">
        <f t="shared" si="198"/>
        <v>1</v>
      </c>
      <c r="AX195" s="13">
        <f t="shared" si="199"/>
        <v>0.33333333333333331</v>
      </c>
      <c r="AY195" s="49">
        <f t="shared" si="200"/>
        <v>1</v>
      </c>
      <c r="AZ195" s="13">
        <f t="shared" si="201"/>
        <v>0.33333333333333331</v>
      </c>
      <c r="BA195" s="4">
        <f t="shared" si="202"/>
        <v>2</v>
      </c>
      <c r="BB195" s="13">
        <f t="shared" si="203"/>
        <v>0.66666666666666663</v>
      </c>
      <c r="BC195" s="34">
        <f t="shared" si="204"/>
        <v>4.4444444444444446E-2</v>
      </c>
    </row>
    <row r="196" spans="1:55">
      <c r="A196" t="s">
        <v>91</v>
      </c>
      <c r="G196" s="7" t="s">
        <v>5</v>
      </c>
      <c r="L196" s="7" t="s">
        <v>2</v>
      </c>
      <c r="V196" s="16" t="s">
        <v>2</v>
      </c>
      <c r="AF196" s="7" t="s">
        <v>6</v>
      </c>
      <c r="AP196" s="4">
        <f t="shared" si="191"/>
        <v>3</v>
      </c>
      <c r="AQ196" s="49">
        <f t="shared" si="192"/>
        <v>0</v>
      </c>
      <c r="AR196" s="13">
        <f t="shared" si="193"/>
        <v>0</v>
      </c>
      <c r="AS196" s="4">
        <f t="shared" si="194"/>
        <v>1</v>
      </c>
      <c r="AT196" s="13">
        <f t="shared" si="195"/>
        <v>0.33333333333333331</v>
      </c>
      <c r="AU196" s="49">
        <f t="shared" si="196"/>
        <v>1</v>
      </c>
      <c r="AV196" s="13">
        <f t="shared" si="197"/>
        <v>0.33333333333333331</v>
      </c>
      <c r="AW196" s="49">
        <f t="shared" si="198"/>
        <v>1</v>
      </c>
      <c r="AX196" s="13">
        <f t="shared" si="199"/>
        <v>0.33333333333333331</v>
      </c>
      <c r="AY196" s="49">
        <f t="shared" si="200"/>
        <v>1</v>
      </c>
      <c r="AZ196" s="13">
        <f t="shared" si="201"/>
        <v>0.33333333333333331</v>
      </c>
      <c r="BA196" s="4">
        <f t="shared" si="202"/>
        <v>2</v>
      </c>
      <c r="BB196" s="13">
        <f t="shared" si="203"/>
        <v>0.66666666666666663</v>
      </c>
      <c r="BC196" s="34">
        <f t="shared" si="204"/>
        <v>4.4444444444444446E-2</v>
      </c>
    </row>
    <row r="197" spans="1:55">
      <c r="A197" t="s">
        <v>83</v>
      </c>
      <c r="G197" s="10" t="s">
        <v>5</v>
      </c>
      <c r="L197" s="6" t="s">
        <v>2</v>
      </c>
      <c r="V197" s="15" t="s">
        <v>2</v>
      </c>
      <c r="W197" s="15" t="s">
        <v>2</v>
      </c>
      <c r="X197" s="15" t="s">
        <v>2</v>
      </c>
      <c r="Y197" s="15" t="s">
        <v>2</v>
      </c>
      <c r="Z197" s="15" t="s">
        <v>2</v>
      </c>
      <c r="AF197" s="6" t="s">
        <v>6</v>
      </c>
      <c r="AP197" s="4">
        <f t="shared" si="191"/>
        <v>7</v>
      </c>
      <c r="AQ197" s="49">
        <f t="shared" si="192"/>
        <v>0</v>
      </c>
      <c r="AR197" s="13">
        <f t="shared" si="193"/>
        <v>0</v>
      </c>
      <c r="AS197" s="4">
        <f t="shared" si="194"/>
        <v>1</v>
      </c>
      <c r="AT197" s="13">
        <f t="shared" si="195"/>
        <v>0.14285714285714285</v>
      </c>
      <c r="AU197" s="49">
        <f t="shared" si="196"/>
        <v>1</v>
      </c>
      <c r="AV197" s="13">
        <f t="shared" si="197"/>
        <v>0.14285714285714285</v>
      </c>
      <c r="AW197" s="49">
        <f t="shared" si="198"/>
        <v>5</v>
      </c>
      <c r="AX197" s="13">
        <f t="shared" si="199"/>
        <v>0.7142857142857143</v>
      </c>
      <c r="AY197" s="49">
        <f t="shared" si="200"/>
        <v>1</v>
      </c>
      <c r="AZ197" s="13">
        <f t="shared" si="201"/>
        <v>0.14285714285714285</v>
      </c>
      <c r="BA197" s="4">
        <f t="shared" si="202"/>
        <v>2</v>
      </c>
      <c r="BB197" s="13">
        <f t="shared" si="203"/>
        <v>0.2857142857142857</v>
      </c>
      <c r="BC197" s="34">
        <f t="shared" si="204"/>
        <v>4.4444444444444446E-2</v>
      </c>
    </row>
    <row r="198" spans="1:55">
      <c r="A198" t="s">
        <v>70</v>
      </c>
      <c r="L198" s="7" t="s">
        <v>2</v>
      </c>
      <c r="AF198" s="7" t="s">
        <v>6</v>
      </c>
      <c r="AP198" s="4">
        <f t="shared" si="191"/>
        <v>1</v>
      </c>
      <c r="AQ198" s="49">
        <f t="shared" si="192"/>
        <v>0</v>
      </c>
      <c r="AR198" s="13">
        <f t="shared" si="193"/>
        <v>0</v>
      </c>
      <c r="AS198" s="4">
        <f t="shared" si="194"/>
        <v>0</v>
      </c>
      <c r="AT198" s="13">
        <f t="shared" si="195"/>
        <v>0</v>
      </c>
      <c r="AU198" s="49">
        <f t="shared" si="196"/>
        <v>1</v>
      </c>
      <c r="AV198" s="13">
        <f t="shared" si="197"/>
        <v>1</v>
      </c>
      <c r="AW198" s="49">
        <f t="shared" si="198"/>
        <v>0</v>
      </c>
      <c r="AX198" s="13">
        <f t="shared" si="199"/>
        <v>0</v>
      </c>
      <c r="AY198" s="49">
        <f t="shared" si="200"/>
        <v>1</v>
      </c>
      <c r="AZ198" s="13">
        <f t="shared" si="201"/>
        <v>1</v>
      </c>
      <c r="BA198" s="4">
        <f t="shared" si="202"/>
        <v>1</v>
      </c>
      <c r="BB198" s="13">
        <f t="shared" si="203"/>
        <v>1</v>
      </c>
      <c r="BC198" s="34">
        <f t="shared" si="204"/>
        <v>2.2222222222222223E-2</v>
      </c>
    </row>
    <row r="199" spans="1:55">
      <c r="A199" t="s">
        <v>92</v>
      </c>
      <c r="L199" s="7" t="s">
        <v>2</v>
      </c>
      <c r="AP199" s="4">
        <f t="shared" si="191"/>
        <v>1</v>
      </c>
      <c r="AQ199" s="49">
        <f t="shared" si="192"/>
        <v>0</v>
      </c>
      <c r="AR199" s="13">
        <f t="shared" si="193"/>
        <v>0</v>
      </c>
      <c r="AS199" s="4">
        <f t="shared" si="194"/>
        <v>0</v>
      </c>
      <c r="AT199" s="13">
        <f t="shared" si="195"/>
        <v>0</v>
      </c>
      <c r="AU199" s="49">
        <f t="shared" si="196"/>
        <v>1</v>
      </c>
      <c r="AV199" s="13">
        <f t="shared" si="197"/>
        <v>1</v>
      </c>
      <c r="AW199" s="49">
        <f t="shared" si="198"/>
        <v>0</v>
      </c>
      <c r="AX199" s="13">
        <f t="shared" si="199"/>
        <v>0</v>
      </c>
      <c r="AY199" s="49">
        <f t="shared" si="200"/>
        <v>0</v>
      </c>
      <c r="AZ199" s="13">
        <f t="shared" si="201"/>
        <v>0</v>
      </c>
      <c r="BA199" s="4">
        <f t="shared" si="202"/>
        <v>1</v>
      </c>
      <c r="BB199" s="13">
        <f t="shared" si="203"/>
        <v>1</v>
      </c>
      <c r="BC199" s="34">
        <f t="shared" si="204"/>
        <v>2.2222222222222223E-2</v>
      </c>
    </row>
    <row r="200" spans="1:55">
      <c r="A200" t="s">
        <v>93</v>
      </c>
      <c r="G200" s="7" t="s">
        <v>5</v>
      </c>
      <c r="V200" s="10" t="s">
        <v>17</v>
      </c>
      <c r="AP200" s="4">
        <f t="shared" si="191"/>
        <v>2</v>
      </c>
      <c r="AQ200" s="49">
        <f t="shared" si="192"/>
        <v>0</v>
      </c>
      <c r="AR200" s="13">
        <f t="shared" si="193"/>
        <v>0</v>
      </c>
      <c r="AS200" s="4">
        <f t="shared" si="194"/>
        <v>1</v>
      </c>
      <c r="AT200" s="13">
        <f t="shared" si="195"/>
        <v>0.5</v>
      </c>
      <c r="AU200" s="49">
        <f t="shared" si="196"/>
        <v>0</v>
      </c>
      <c r="AV200" s="13">
        <f t="shared" si="197"/>
        <v>0</v>
      </c>
      <c r="AW200" s="49">
        <f t="shared" si="198"/>
        <v>1</v>
      </c>
      <c r="AX200" s="13">
        <f t="shared" si="199"/>
        <v>0.5</v>
      </c>
      <c r="AY200" s="49">
        <f t="shared" si="200"/>
        <v>0</v>
      </c>
      <c r="AZ200" s="13">
        <f t="shared" si="201"/>
        <v>0</v>
      </c>
      <c r="BA200" s="4">
        <f t="shared" si="202"/>
        <v>1</v>
      </c>
      <c r="BB200" s="13">
        <f t="shared" si="203"/>
        <v>0.5</v>
      </c>
      <c r="BC200" s="34">
        <f t="shared" si="204"/>
        <v>2.2222222222222223E-2</v>
      </c>
    </row>
    <row r="201" spans="1:55">
      <c r="A201" t="s">
        <v>87</v>
      </c>
      <c r="V201" s="7" t="s">
        <v>17</v>
      </c>
      <c r="AP201" s="4">
        <f t="shared" si="191"/>
        <v>1</v>
      </c>
      <c r="AQ201" s="49">
        <f t="shared" si="192"/>
        <v>0</v>
      </c>
      <c r="AR201" s="13">
        <f t="shared" si="193"/>
        <v>0</v>
      </c>
      <c r="AS201" s="4">
        <f t="shared" si="194"/>
        <v>0</v>
      </c>
      <c r="AT201" s="13">
        <f t="shared" si="195"/>
        <v>0</v>
      </c>
      <c r="AU201" s="49">
        <f t="shared" si="196"/>
        <v>0</v>
      </c>
      <c r="AV201" s="13">
        <f t="shared" si="197"/>
        <v>0</v>
      </c>
      <c r="AW201" s="49">
        <f t="shared" si="198"/>
        <v>1</v>
      </c>
      <c r="AX201" s="13">
        <f t="shared" si="199"/>
        <v>1</v>
      </c>
      <c r="AY201" s="49">
        <f t="shared" si="200"/>
        <v>0</v>
      </c>
      <c r="AZ201" s="13">
        <f t="shared" si="201"/>
        <v>0</v>
      </c>
      <c r="BA201" s="4">
        <f t="shared" si="202"/>
        <v>0</v>
      </c>
      <c r="BB201" s="13">
        <f t="shared" si="203"/>
        <v>0</v>
      </c>
      <c r="BC201" s="34">
        <f t="shared" si="204"/>
        <v>0</v>
      </c>
    </row>
    <row r="202" spans="1:55">
      <c r="A202" s="38" t="s">
        <v>141</v>
      </c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2"/>
      <c r="AS202" s="31"/>
      <c r="AT202" s="32"/>
      <c r="AU202" s="31"/>
      <c r="AV202" s="32"/>
      <c r="AW202" s="31"/>
      <c r="AX202" s="32"/>
      <c r="AY202" s="31"/>
      <c r="AZ202" s="33"/>
      <c r="BA202" s="31"/>
      <c r="BB202" s="33"/>
      <c r="BC202" s="33"/>
    </row>
    <row r="203" spans="1:55">
      <c r="A203" s="3" t="s">
        <v>91</v>
      </c>
      <c r="B203" s="15" t="s">
        <v>114</v>
      </c>
      <c r="G203" s="7" t="s">
        <v>5</v>
      </c>
      <c r="L203" s="7" t="s">
        <v>2</v>
      </c>
      <c r="M203" s="7" t="s">
        <v>2</v>
      </c>
      <c r="N203" s="7" t="s">
        <v>2</v>
      </c>
      <c r="O203" s="7" t="s">
        <v>2</v>
      </c>
      <c r="P203" s="7" t="s">
        <v>2</v>
      </c>
      <c r="Q203" s="6" t="s">
        <v>2</v>
      </c>
      <c r="V203" s="15" t="s">
        <v>2</v>
      </c>
      <c r="W203" s="15" t="s">
        <v>2</v>
      </c>
      <c r="AF203" s="7" t="s">
        <v>6</v>
      </c>
      <c r="AG203" s="7" t="s">
        <v>6</v>
      </c>
      <c r="AH203" s="7" t="s">
        <v>6</v>
      </c>
      <c r="AI203" s="7" t="s">
        <v>6</v>
      </c>
      <c r="AJ203" s="7" t="s">
        <v>6</v>
      </c>
      <c r="AP203" s="4">
        <f t="shared" ref="AP203:AP220" si="205">COUNTA(B203:AE203)</f>
        <v>10</v>
      </c>
      <c r="AQ203" s="49">
        <f t="shared" ref="AQ203:AQ220" si="206">COUNTA(B203:F203)</f>
        <v>1</v>
      </c>
      <c r="AR203" s="13">
        <f t="shared" ref="AR203:AR220" si="207">AQ203/$AP203</f>
        <v>0.1</v>
      </c>
      <c r="AS203" s="4">
        <f t="shared" ref="AS203:AS220" si="208">COUNTA(G203:K203)</f>
        <v>1</v>
      </c>
      <c r="AT203" s="13">
        <f t="shared" ref="AT203:AT220" si="209">AS203/$AP203</f>
        <v>0.1</v>
      </c>
      <c r="AU203" s="49">
        <f t="shared" ref="AU203:AU220" si="210">COUNTA(L203:U203)</f>
        <v>6</v>
      </c>
      <c r="AV203" s="13">
        <f t="shared" ref="AV203:AV220" si="211">AU203/$AP203</f>
        <v>0.6</v>
      </c>
      <c r="AW203" s="49">
        <f t="shared" ref="AW203:AW220" si="212">COUNTA(V203:AE203)</f>
        <v>2</v>
      </c>
      <c r="AX203" s="13">
        <f t="shared" ref="AX203:AX220" si="213">AW203/$AP203</f>
        <v>0.2</v>
      </c>
      <c r="AY203" s="49">
        <f t="shared" ref="AY203:AY220" si="214">COUNTA(AF203:AO203)</f>
        <v>5</v>
      </c>
      <c r="AZ203" s="13">
        <f t="shared" ref="AZ203:AZ220" si="215">AY203/$AP203</f>
        <v>0.5</v>
      </c>
      <c r="BA203" s="4">
        <f t="shared" ref="BA203:BA220" si="216">AS203+AU203</f>
        <v>7</v>
      </c>
      <c r="BB203" s="13">
        <f t="shared" ref="BB203:BB220" si="217">BA203/$AP203</f>
        <v>0.7</v>
      </c>
      <c r="BC203" s="34">
        <f t="shared" ref="BC203:BC220" si="218">BA203/49</f>
        <v>0.14285714285714285</v>
      </c>
    </row>
    <row r="204" spans="1:55">
      <c r="A204" t="s">
        <v>97</v>
      </c>
      <c r="B204" s="15" t="s">
        <v>114</v>
      </c>
      <c r="G204" s="10" t="s">
        <v>5</v>
      </c>
      <c r="L204" s="7" t="s">
        <v>2</v>
      </c>
      <c r="M204" s="6" t="s">
        <v>2</v>
      </c>
      <c r="N204" s="6" t="s">
        <v>2</v>
      </c>
      <c r="O204" s="6" t="s">
        <v>2</v>
      </c>
      <c r="P204" s="6" t="s">
        <v>2</v>
      </c>
      <c r="V204" s="15" t="s">
        <v>2</v>
      </c>
      <c r="W204" s="15" t="s">
        <v>2</v>
      </c>
      <c r="X204" s="15" t="s">
        <v>2</v>
      </c>
      <c r="Y204" s="15" t="s">
        <v>2</v>
      </c>
      <c r="Z204" s="15" t="s">
        <v>2</v>
      </c>
      <c r="AA204" s="15" t="s">
        <v>2</v>
      </c>
      <c r="AB204" s="21" t="s">
        <v>2</v>
      </c>
      <c r="AF204" s="7" t="s">
        <v>6</v>
      </c>
      <c r="AG204" s="6" t="s">
        <v>6</v>
      </c>
      <c r="AH204" s="6" t="s">
        <v>6</v>
      </c>
      <c r="AI204" s="6" t="s">
        <v>6</v>
      </c>
      <c r="AJ204" s="22" t="s">
        <v>6</v>
      </c>
      <c r="AP204" s="4">
        <f t="shared" si="205"/>
        <v>14</v>
      </c>
      <c r="AQ204" s="49">
        <f t="shared" si="206"/>
        <v>1</v>
      </c>
      <c r="AR204" s="13">
        <f t="shared" si="207"/>
        <v>7.1428571428571425E-2</v>
      </c>
      <c r="AS204" s="4">
        <f t="shared" si="208"/>
        <v>1</v>
      </c>
      <c r="AT204" s="13">
        <f t="shared" si="209"/>
        <v>7.1428571428571425E-2</v>
      </c>
      <c r="AU204" s="49">
        <f t="shared" si="210"/>
        <v>5</v>
      </c>
      <c r="AV204" s="13">
        <f t="shared" si="211"/>
        <v>0.35714285714285715</v>
      </c>
      <c r="AW204" s="49">
        <f t="shared" si="212"/>
        <v>7</v>
      </c>
      <c r="AX204" s="13">
        <f t="shared" si="213"/>
        <v>0.5</v>
      </c>
      <c r="AY204" s="49">
        <f t="shared" si="214"/>
        <v>5</v>
      </c>
      <c r="AZ204" s="13">
        <f t="shared" si="215"/>
        <v>0.35714285714285715</v>
      </c>
      <c r="BA204" s="4">
        <f t="shared" si="216"/>
        <v>6</v>
      </c>
      <c r="BB204" s="13">
        <f t="shared" si="217"/>
        <v>0.42857142857142855</v>
      </c>
      <c r="BC204" s="34">
        <f t="shared" si="218"/>
        <v>0.12244897959183673</v>
      </c>
    </row>
    <row r="205" spans="1:55">
      <c r="A205" t="s">
        <v>96</v>
      </c>
      <c r="B205" s="16" t="s">
        <v>115</v>
      </c>
      <c r="G205" s="7" t="s">
        <v>5</v>
      </c>
      <c r="H205" s="7" t="s">
        <v>5</v>
      </c>
      <c r="L205" s="7" t="s">
        <v>2</v>
      </c>
      <c r="M205" s="7" t="s">
        <v>2</v>
      </c>
      <c r="N205" s="7" t="s">
        <v>2</v>
      </c>
      <c r="O205" s="7" t="s">
        <v>2</v>
      </c>
      <c r="V205" s="15" t="s">
        <v>2</v>
      </c>
      <c r="W205" s="15" t="s">
        <v>2</v>
      </c>
      <c r="AF205" s="7" t="s">
        <v>6</v>
      </c>
      <c r="AG205" s="7" t="s">
        <v>6</v>
      </c>
      <c r="AP205" s="4">
        <f t="shared" si="205"/>
        <v>9</v>
      </c>
      <c r="AQ205" s="49">
        <f t="shared" si="206"/>
        <v>1</v>
      </c>
      <c r="AR205" s="13">
        <f t="shared" si="207"/>
        <v>0.1111111111111111</v>
      </c>
      <c r="AS205" s="4">
        <f t="shared" si="208"/>
        <v>2</v>
      </c>
      <c r="AT205" s="13">
        <f t="shared" si="209"/>
        <v>0.22222222222222221</v>
      </c>
      <c r="AU205" s="49">
        <f t="shared" si="210"/>
        <v>4</v>
      </c>
      <c r="AV205" s="13">
        <f t="shared" si="211"/>
        <v>0.44444444444444442</v>
      </c>
      <c r="AW205" s="49">
        <f t="shared" si="212"/>
        <v>2</v>
      </c>
      <c r="AX205" s="13">
        <f t="shared" si="213"/>
        <v>0.22222222222222221</v>
      </c>
      <c r="AY205" s="49">
        <f t="shared" si="214"/>
        <v>2</v>
      </c>
      <c r="AZ205" s="13">
        <f t="shared" si="215"/>
        <v>0.22222222222222221</v>
      </c>
      <c r="BA205" s="4">
        <f t="shared" si="216"/>
        <v>6</v>
      </c>
      <c r="BB205" s="13">
        <f t="shared" si="217"/>
        <v>0.66666666666666663</v>
      </c>
      <c r="BC205" s="34">
        <f t="shared" si="218"/>
        <v>0.12244897959183673</v>
      </c>
    </row>
    <row r="206" spans="1:55">
      <c r="A206" t="s">
        <v>86</v>
      </c>
      <c r="G206" s="7" t="s">
        <v>5</v>
      </c>
      <c r="L206" s="7" t="s">
        <v>2</v>
      </c>
      <c r="M206" s="6" t="s">
        <v>2</v>
      </c>
      <c r="N206" s="6" t="s">
        <v>2</v>
      </c>
      <c r="O206" s="6" t="s">
        <v>2</v>
      </c>
      <c r="V206" s="16" t="s">
        <v>2</v>
      </c>
      <c r="AF206" s="7" t="s">
        <v>6</v>
      </c>
      <c r="AG206" s="6" t="s">
        <v>6</v>
      </c>
      <c r="AH206" s="6" t="s">
        <v>6</v>
      </c>
      <c r="AP206" s="4">
        <f t="shared" si="205"/>
        <v>6</v>
      </c>
      <c r="AQ206" s="49">
        <f t="shared" si="206"/>
        <v>0</v>
      </c>
      <c r="AR206" s="13">
        <f t="shared" si="207"/>
        <v>0</v>
      </c>
      <c r="AS206" s="4">
        <f t="shared" si="208"/>
        <v>1</v>
      </c>
      <c r="AT206" s="13">
        <f t="shared" si="209"/>
        <v>0.16666666666666666</v>
      </c>
      <c r="AU206" s="49">
        <f t="shared" si="210"/>
        <v>4</v>
      </c>
      <c r="AV206" s="13">
        <f t="shared" si="211"/>
        <v>0.66666666666666663</v>
      </c>
      <c r="AW206" s="49">
        <f t="shared" si="212"/>
        <v>1</v>
      </c>
      <c r="AX206" s="13">
        <f t="shared" si="213"/>
        <v>0.16666666666666666</v>
      </c>
      <c r="AY206" s="49">
        <f t="shared" si="214"/>
        <v>3</v>
      </c>
      <c r="AZ206" s="13">
        <f t="shared" si="215"/>
        <v>0.5</v>
      </c>
      <c r="BA206" s="4">
        <f t="shared" si="216"/>
        <v>5</v>
      </c>
      <c r="BB206" s="13">
        <f t="shared" si="217"/>
        <v>0.83333333333333337</v>
      </c>
      <c r="BC206" s="34">
        <f t="shared" si="218"/>
        <v>0.10204081632653061</v>
      </c>
    </row>
    <row r="207" spans="1:55">
      <c r="A207" t="s">
        <v>80</v>
      </c>
      <c r="B207" s="15" t="s">
        <v>114</v>
      </c>
      <c r="G207" s="7" t="s">
        <v>5</v>
      </c>
      <c r="L207" s="7" t="s">
        <v>2</v>
      </c>
      <c r="M207" s="7" t="s">
        <v>2</v>
      </c>
      <c r="N207" s="7" t="s">
        <v>2</v>
      </c>
      <c r="O207" s="6" t="s">
        <v>2</v>
      </c>
      <c r="V207" s="15" t="s">
        <v>2</v>
      </c>
      <c r="W207" s="15" t="s">
        <v>2</v>
      </c>
      <c r="X207" s="15" t="s">
        <v>2</v>
      </c>
      <c r="Y207" s="15" t="s">
        <v>2</v>
      </c>
      <c r="Z207" s="16" t="s">
        <v>2</v>
      </c>
      <c r="AA207" s="16" t="s">
        <v>2</v>
      </c>
      <c r="AF207" s="7" t="s">
        <v>6</v>
      </c>
      <c r="AG207" s="7" t="s">
        <v>6</v>
      </c>
      <c r="AH207" s="7" t="s">
        <v>6</v>
      </c>
      <c r="AP207" s="4">
        <f t="shared" si="205"/>
        <v>12</v>
      </c>
      <c r="AQ207" s="49">
        <f t="shared" si="206"/>
        <v>1</v>
      </c>
      <c r="AR207" s="13">
        <f t="shared" si="207"/>
        <v>8.3333333333333329E-2</v>
      </c>
      <c r="AS207" s="4">
        <f t="shared" si="208"/>
        <v>1</v>
      </c>
      <c r="AT207" s="13">
        <f t="shared" si="209"/>
        <v>8.3333333333333329E-2</v>
      </c>
      <c r="AU207" s="49">
        <f t="shared" si="210"/>
        <v>4</v>
      </c>
      <c r="AV207" s="13">
        <f t="shared" si="211"/>
        <v>0.33333333333333331</v>
      </c>
      <c r="AW207" s="49">
        <f t="shared" si="212"/>
        <v>6</v>
      </c>
      <c r="AX207" s="13">
        <f t="shared" si="213"/>
        <v>0.5</v>
      </c>
      <c r="AY207" s="49">
        <f t="shared" si="214"/>
        <v>3</v>
      </c>
      <c r="AZ207" s="13">
        <f t="shared" si="215"/>
        <v>0.25</v>
      </c>
      <c r="BA207" s="4">
        <f t="shared" si="216"/>
        <v>5</v>
      </c>
      <c r="BB207" s="13">
        <f t="shared" si="217"/>
        <v>0.41666666666666669</v>
      </c>
      <c r="BC207" s="34">
        <f t="shared" si="218"/>
        <v>0.10204081632653061</v>
      </c>
    </row>
    <row r="208" spans="1:55">
      <c r="A208" s="47" t="s">
        <v>89</v>
      </c>
      <c r="G208" s="7" t="s">
        <v>5</v>
      </c>
      <c r="H208" s="7" t="s">
        <v>5</v>
      </c>
      <c r="I208" s="7" t="s">
        <v>5</v>
      </c>
      <c r="L208" s="7" t="s">
        <v>2</v>
      </c>
      <c r="M208" s="7" t="s">
        <v>2</v>
      </c>
      <c r="N208" s="46"/>
      <c r="V208" s="15" t="s">
        <v>2</v>
      </c>
      <c r="W208" s="46"/>
      <c r="X208" s="46"/>
      <c r="Y208" s="46"/>
      <c r="Z208" s="46"/>
      <c r="AF208" s="7" t="s">
        <v>6</v>
      </c>
      <c r="AG208" s="46"/>
      <c r="AH208" s="46"/>
      <c r="AI208" s="46"/>
      <c r="AJ208" s="46"/>
      <c r="AP208" s="4">
        <f t="shared" si="205"/>
        <v>6</v>
      </c>
      <c r="AQ208" s="49">
        <f t="shared" si="206"/>
        <v>0</v>
      </c>
      <c r="AR208" s="13">
        <f t="shared" si="207"/>
        <v>0</v>
      </c>
      <c r="AS208" s="4">
        <f t="shared" si="208"/>
        <v>3</v>
      </c>
      <c r="AT208" s="13">
        <f t="shared" si="209"/>
        <v>0.5</v>
      </c>
      <c r="AU208" s="49">
        <f t="shared" si="210"/>
        <v>2</v>
      </c>
      <c r="AV208" s="13">
        <f t="shared" si="211"/>
        <v>0.33333333333333331</v>
      </c>
      <c r="AW208" s="49">
        <f t="shared" si="212"/>
        <v>1</v>
      </c>
      <c r="AX208" s="13">
        <f t="shared" si="213"/>
        <v>0.16666666666666666</v>
      </c>
      <c r="AY208" s="49">
        <f t="shared" si="214"/>
        <v>1</v>
      </c>
      <c r="AZ208" s="13">
        <f t="shared" si="215"/>
        <v>0.16666666666666666</v>
      </c>
      <c r="BA208" s="4">
        <f t="shared" si="216"/>
        <v>5</v>
      </c>
      <c r="BB208" s="13">
        <f t="shared" si="217"/>
        <v>0.83333333333333337</v>
      </c>
      <c r="BC208" s="34">
        <f t="shared" si="218"/>
        <v>0.10204081632653061</v>
      </c>
    </row>
    <row r="209" spans="1:55">
      <c r="A209" t="s">
        <v>76</v>
      </c>
      <c r="G209" s="7" t="s">
        <v>5</v>
      </c>
      <c r="L209" s="7" t="s">
        <v>2</v>
      </c>
      <c r="M209" s="6" t="s">
        <v>2</v>
      </c>
      <c r="N209" s="6" t="s">
        <v>2</v>
      </c>
      <c r="V209" s="15" t="s">
        <v>2</v>
      </c>
      <c r="W209" s="15" t="s">
        <v>2</v>
      </c>
      <c r="X209" s="16" t="s">
        <v>2</v>
      </c>
      <c r="Y209" s="16" t="s">
        <v>2</v>
      </c>
      <c r="Z209" s="16" t="s">
        <v>2</v>
      </c>
      <c r="AF209" s="7" t="s">
        <v>6</v>
      </c>
      <c r="AG209" s="6" t="s">
        <v>6</v>
      </c>
      <c r="AH209" s="6" t="s">
        <v>6</v>
      </c>
      <c r="AI209" s="6" t="s">
        <v>6</v>
      </c>
      <c r="AJ209" s="6" t="s">
        <v>6</v>
      </c>
      <c r="AP209" s="4">
        <f t="shared" si="205"/>
        <v>9</v>
      </c>
      <c r="AQ209" s="49">
        <f t="shared" si="206"/>
        <v>0</v>
      </c>
      <c r="AR209" s="13">
        <f t="shared" si="207"/>
        <v>0</v>
      </c>
      <c r="AS209" s="4">
        <f t="shared" si="208"/>
        <v>1</v>
      </c>
      <c r="AT209" s="13">
        <f t="shared" si="209"/>
        <v>0.1111111111111111</v>
      </c>
      <c r="AU209" s="49">
        <f t="shared" si="210"/>
        <v>3</v>
      </c>
      <c r="AV209" s="13">
        <f t="shared" si="211"/>
        <v>0.33333333333333331</v>
      </c>
      <c r="AW209" s="49">
        <f t="shared" si="212"/>
        <v>5</v>
      </c>
      <c r="AX209" s="13">
        <f t="shared" si="213"/>
        <v>0.55555555555555558</v>
      </c>
      <c r="AY209" s="49">
        <f t="shared" si="214"/>
        <v>5</v>
      </c>
      <c r="AZ209" s="13">
        <f t="shared" si="215"/>
        <v>0.55555555555555558</v>
      </c>
      <c r="BA209" s="4">
        <f t="shared" si="216"/>
        <v>4</v>
      </c>
      <c r="BB209" s="13">
        <f t="shared" si="217"/>
        <v>0.44444444444444442</v>
      </c>
      <c r="BC209" s="34">
        <f t="shared" si="218"/>
        <v>8.1632653061224483E-2</v>
      </c>
    </row>
    <row r="210" spans="1:55">
      <c r="A210" t="s">
        <v>94</v>
      </c>
      <c r="G210" s="46"/>
      <c r="H210" s="46"/>
      <c r="I210" s="46"/>
      <c r="L210" s="7" t="s">
        <v>2</v>
      </c>
      <c r="M210" s="7" t="s">
        <v>2</v>
      </c>
      <c r="N210" s="22" t="s">
        <v>2</v>
      </c>
      <c r="V210" s="15" t="s">
        <v>2</v>
      </c>
      <c r="W210" s="16" t="s">
        <v>2</v>
      </c>
      <c r="AF210" s="7" t="s">
        <v>6</v>
      </c>
      <c r="AP210" s="4">
        <f t="shared" si="205"/>
        <v>5</v>
      </c>
      <c r="AQ210" s="49">
        <f t="shared" si="206"/>
        <v>0</v>
      </c>
      <c r="AR210" s="13">
        <f t="shared" si="207"/>
        <v>0</v>
      </c>
      <c r="AS210" s="4">
        <f t="shared" si="208"/>
        <v>0</v>
      </c>
      <c r="AT210" s="13">
        <f t="shared" si="209"/>
        <v>0</v>
      </c>
      <c r="AU210" s="49">
        <f t="shared" si="210"/>
        <v>3</v>
      </c>
      <c r="AV210" s="13">
        <f t="shared" si="211"/>
        <v>0.6</v>
      </c>
      <c r="AW210" s="49">
        <f t="shared" si="212"/>
        <v>2</v>
      </c>
      <c r="AX210" s="13">
        <f t="shared" si="213"/>
        <v>0.4</v>
      </c>
      <c r="AY210" s="49">
        <f t="shared" si="214"/>
        <v>1</v>
      </c>
      <c r="AZ210" s="13">
        <f t="shared" si="215"/>
        <v>0.2</v>
      </c>
      <c r="BA210" s="4">
        <f t="shared" si="216"/>
        <v>3</v>
      </c>
      <c r="BB210" s="13">
        <f t="shared" si="217"/>
        <v>0.6</v>
      </c>
      <c r="BC210" s="34">
        <f t="shared" si="218"/>
        <v>6.1224489795918366E-2</v>
      </c>
    </row>
    <row r="211" spans="1:55">
      <c r="A211" t="s">
        <v>28</v>
      </c>
      <c r="G211" s="7" t="s">
        <v>5</v>
      </c>
      <c r="L211" s="6" t="s">
        <v>2</v>
      </c>
      <c r="M211" s="6" t="s">
        <v>2</v>
      </c>
      <c r="V211" s="15" t="s">
        <v>2</v>
      </c>
      <c r="W211" s="16" t="s">
        <v>2</v>
      </c>
      <c r="AF211" s="6" t="s">
        <v>6</v>
      </c>
      <c r="AP211" s="4">
        <f t="shared" si="205"/>
        <v>5</v>
      </c>
      <c r="AQ211" s="49">
        <f t="shared" si="206"/>
        <v>0</v>
      </c>
      <c r="AR211" s="13">
        <f t="shared" si="207"/>
        <v>0</v>
      </c>
      <c r="AS211" s="4">
        <f t="shared" si="208"/>
        <v>1</v>
      </c>
      <c r="AT211" s="13">
        <f t="shared" si="209"/>
        <v>0.2</v>
      </c>
      <c r="AU211" s="49">
        <f t="shared" si="210"/>
        <v>2</v>
      </c>
      <c r="AV211" s="13">
        <f t="shared" si="211"/>
        <v>0.4</v>
      </c>
      <c r="AW211" s="49">
        <f t="shared" si="212"/>
        <v>2</v>
      </c>
      <c r="AX211" s="13">
        <f t="shared" si="213"/>
        <v>0.4</v>
      </c>
      <c r="AY211" s="49">
        <f t="shared" si="214"/>
        <v>1</v>
      </c>
      <c r="AZ211" s="13">
        <f t="shared" si="215"/>
        <v>0.2</v>
      </c>
      <c r="BA211" s="4">
        <f t="shared" si="216"/>
        <v>3</v>
      </c>
      <c r="BB211" s="13">
        <f t="shared" si="217"/>
        <v>0.6</v>
      </c>
      <c r="BC211" s="34">
        <f t="shared" si="218"/>
        <v>6.1224489795918366E-2</v>
      </c>
    </row>
    <row r="212" spans="1:55">
      <c r="A212" t="s">
        <v>18</v>
      </c>
      <c r="L212" s="7" t="s">
        <v>2</v>
      </c>
      <c r="M212" s="7" t="s">
        <v>2</v>
      </c>
      <c r="AF212" s="7" t="s">
        <v>6</v>
      </c>
      <c r="AP212" s="4">
        <f t="shared" si="205"/>
        <v>2</v>
      </c>
      <c r="AQ212" s="49">
        <f t="shared" si="206"/>
        <v>0</v>
      </c>
      <c r="AR212" s="13">
        <f t="shared" si="207"/>
        <v>0</v>
      </c>
      <c r="AS212" s="4">
        <f t="shared" si="208"/>
        <v>0</v>
      </c>
      <c r="AT212" s="13">
        <f t="shared" si="209"/>
        <v>0</v>
      </c>
      <c r="AU212" s="49">
        <f t="shared" si="210"/>
        <v>2</v>
      </c>
      <c r="AV212" s="13">
        <f t="shared" si="211"/>
        <v>1</v>
      </c>
      <c r="AW212" s="49">
        <f t="shared" si="212"/>
        <v>0</v>
      </c>
      <c r="AX212" s="13">
        <f t="shared" si="213"/>
        <v>0</v>
      </c>
      <c r="AY212" s="49">
        <f t="shared" si="214"/>
        <v>1</v>
      </c>
      <c r="AZ212" s="13">
        <f t="shared" si="215"/>
        <v>0.5</v>
      </c>
      <c r="BA212" s="4">
        <f t="shared" si="216"/>
        <v>2</v>
      </c>
      <c r="BB212" s="13">
        <f t="shared" si="217"/>
        <v>1</v>
      </c>
      <c r="BC212" s="34">
        <f t="shared" si="218"/>
        <v>4.0816326530612242E-2</v>
      </c>
    </row>
    <row r="213" spans="1:55">
      <c r="A213" t="s">
        <v>90</v>
      </c>
      <c r="B213" s="15" t="s">
        <v>114</v>
      </c>
      <c r="L213" s="7" t="s">
        <v>2</v>
      </c>
      <c r="M213" s="7" t="s">
        <v>2</v>
      </c>
      <c r="V213" s="15" t="s">
        <v>2</v>
      </c>
      <c r="AP213" s="4">
        <f t="shared" si="205"/>
        <v>4</v>
      </c>
      <c r="AQ213" s="49">
        <f t="shared" si="206"/>
        <v>1</v>
      </c>
      <c r="AR213" s="13">
        <f t="shared" si="207"/>
        <v>0.25</v>
      </c>
      <c r="AS213" s="4">
        <f t="shared" si="208"/>
        <v>0</v>
      </c>
      <c r="AT213" s="13">
        <f t="shared" si="209"/>
        <v>0</v>
      </c>
      <c r="AU213" s="49">
        <f t="shared" si="210"/>
        <v>2</v>
      </c>
      <c r="AV213" s="13">
        <f t="shared" si="211"/>
        <v>0.5</v>
      </c>
      <c r="AW213" s="49">
        <f t="shared" si="212"/>
        <v>1</v>
      </c>
      <c r="AX213" s="13">
        <f t="shared" si="213"/>
        <v>0.25</v>
      </c>
      <c r="AY213" s="49">
        <f t="shared" si="214"/>
        <v>0</v>
      </c>
      <c r="AZ213" s="13">
        <f t="shared" si="215"/>
        <v>0</v>
      </c>
      <c r="BA213" s="4">
        <f t="shared" si="216"/>
        <v>2</v>
      </c>
      <c r="BB213" s="13">
        <f t="shared" si="217"/>
        <v>0.5</v>
      </c>
      <c r="BC213" s="34">
        <f t="shared" si="218"/>
        <v>4.0816326530612242E-2</v>
      </c>
    </row>
    <row r="214" spans="1:55">
      <c r="A214" t="s">
        <v>81</v>
      </c>
      <c r="L214" s="6" t="s">
        <v>2</v>
      </c>
      <c r="V214" s="16" t="s">
        <v>2</v>
      </c>
      <c r="AF214" s="6" t="s">
        <v>6</v>
      </c>
      <c r="AP214" s="4">
        <f t="shared" si="205"/>
        <v>2</v>
      </c>
      <c r="AQ214" s="49">
        <f t="shared" si="206"/>
        <v>0</v>
      </c>
      <c r="AR214" s="13">
        <f t="shared" si="207"/>
        <v>0</v>
      </c>
      <c r="AS214" s="4">
        <f t="shared" si="208"/>
        <v>0</v>
      </c>
      <c r="AT214" s="13">
        <f t="shared" si="209"/>
        <v>0</v>
      </c>
      <c r="AU214" s="49">
        <f t="shared" si="210"/>
        <v>1</v>
      </c>
      <c r="AV214" s="13">
        <f t="shared" si="211"/>
        <v>0.5</v>
      </c>
      <c r="AW214" s="49">
        <f t="shared" si="212"/>
        <v>1</v>
      </c>
      <c r="AX214" s="13">
        <f t="shared" si="213"/>
        <v>0.5</v>
      </c>
      <c r="AY214" s="49">
        <f t="shared" si="214"/>
        <v>1</v>
      </c>
      <c r="AZ214" s="13">
        <f t="shared" si="215"/>
        <v>0.5</v>
      </c>
      <c r="BA214" s="4">
        <f t="shared" si="216"/>
        <v>1</v>
      </c>
      <c r="BB214" s="13">
        <f t="shared" si="217"/>
        <v>0.5</v>
      </c>
      <c r="BC214" s="34">
        <f t="shared" si="218"/>
        <v>2.0408163265306121E-2</v>
      </c>
    </row>
    <row r="215" spans="1:55">
      <c r="A215" t="s">
        <v>93</v>
      </c>
      <c r="G215" s="7" t="s">
        <v>5</v>
      </c>
      <c r="V215" s="15" t="s">
        <v>2</v>
      </c>
      <c r="AP215" s="4">
        <f t="shared" si="205"/>
        <v>2</v>
      </c>
      <c r="AQ215" s="49">
        <f t="shared" si="206"/>
        <v>0</v>
      </c>
      <c r="AR215" s="13">
        <f t="shared" si="207"/>
        <v>0</v>
      </c>
      <c r="AS215" s="4">
        <f t="shared" si="208"/>
        <v>1</v>
      </c>
      <c r="AT215" s="13">
        <f t="shared" si="209"/>
        <v>0.5</v>
      </c>
      <c r="AU215" s="49">
        <f t="shared" si="210"/>
        <v>0</v>
      </c>
      <c r="AV215" s="13">
        <f t="shared" si="211"/>
        <v>0</v>
      </c>
      <c r="AW215" s="49">
        <f t="shared" si="212"/>
        <v>1</v>
      </c>
      <c r="AX215" s="13">
        <f t="shared" si="213"/>
        <v>0.5</v>
      </c>
      <c r="AY215" s="49">
        <f t="shared" si="214"/>
        <v>0</v>
      </c>
      <c r="AZ215" s="13">
        <f t="shared" si="215"/>
        <v>0</v>
      </c>
      <c r="BA215" s="4">
        <f t="shared" si="216"/>
        <v>1</v>
      </c>
      <c r="BB215" s="13">
        <f t="shared" si="217"/>
        <v>0.5</v>
      </c>
      <c r="BC215" s="34">
        <f t="shared" si="218"/>
        <v>2.0408163265306121E-2</v>
      </c>
    </row>
    <row r="216" spans="1:55">
      <c r="A216" t="s">
        <v>92</v>
      </c>
      <c r="V216" s="15" t="s">
        <v>2</v>
      </c>
      <c r="AF216" s="7" t="s">
        <v>6</v>
      </c>
      <c r="AP216" s="4">
        <f t="shared" si="205"/>
        <v>1</v>
      </c>
      <c r="AQ216" s="49">
        <f t="shared" si="206"/>
        <v>0</v>
      </c>
      <c r="AR216" s="13">
        <f t="shared" si="207"/>
        <v>0</v>
      </c>
      <c r="AS216" s="4">
        <f t="shared" si="208"/>
        <v>0</v>
      </c>
      <c r="AT216" s="13">
        <f t="shared" si="209"/>
        <v>0</v>
      </c>
      <c r="AU216" s="49">
        <f t="shared" si="210"/>
        <v>0</v>
      </c>
      <c r="AV216" s="13">
        <f t="shared" si="211"/>
        <v>0</v>
      </c>
      <c r="AW216" s="49">
        <f t="shared" si="212"/>
        <v>1</v>
      </c>
      <c r="AX216" s="13">
        <f t="shared" si="213"/>
        <v>1</v>
      </c>
      <c r="AY216" s="49">
        <f t="shared" si="214"/>
        <v>1</v>
      </c>
      <c r="AZ216" s="13">
        <f t="shared" si="215"/>
        <v>1</v>
      </c>
      <c r="BA216" s="4">
        <f t="shared" si="216"/>
        <v>0</v>
      </c>
      <c r="BB216" s="13">
        <f t="shared" si="217"/>
        <v>0</v>
      </c>
      <c r="BC216" s="34">
        <f t="shared" si="218"/>
        <v>0</v>
      </c>
    </row>
    <row r="217" spans="1:55">
      <c r="A217" t="s">
        <v>69</v>
      </c>
      <c r="B217" s="15" t="s">
        <v>114</v>
      </c>
      <c r="AP217" s="4">
        <f t="shared" si="205"/>
        <v>1</v>
      </c>
      <c r="AQ217" s="49">
        <f t="shared" si="206"/>
        <v>1</v>
      </c>
      <c r="AR217" s="13">
        <f t="shared" si="207"/>
        <v>1</v>
      </c>
      <c r="AS217" s="4">
        <f t="shared" si="208"/>
        <v>0</v>
      </c>
      <c r="AT217" s="13">
        <f t="shared" si="209"/>
        <v>0</v>
      </c>
      <c r="AU217" s="49">
        <f t="shared" si="210"/>
        <v>0</v>
      </c>
      <c r="AV217" s="13">
        <f t="shared" si="211"/>
        <v>0</v>
      </c>
      <c r="AW217" s="49">
        <f t="shared" si="212"/>
        <v>0</v>
      </c>
      <c r="AX217" s="13">
        <f t="shared" si="213"/>
        <v>0</v>
      </c>
      <c r="AY217" s="49">
        <f t="shared" si="214"/>
        <v>0</v>
      </c>
      <c r="AZ217" s="13">
        <f t="shared" si="215"/>
        <v>0</v>
      </c>
      <c r="BA217" s="4">
        <f t="shared" si="216"/>
        <v>0</v>
      </c>
      <c r="BB217" s="13">
        <f t="shared" si="217"/>
        <v>0</v>
      </c>
      <c r="BC217" s="34">
        <f t="shared" si="218"/>
        <v>0</v>
      </c>
    </row>
    <row r="218" spans="1:55">
      <c r="A218" t="s">
        <v>95</v>
      </c>
      <c r="B218" s="15" t="s">
        <v>114</v>
      </c>
      <c r="AP218" s="4">
        <f t="shared" si="205"/>
        <v>1</v>
      </c>
      <c r="AQ218" s="49">
        <f t="shared" si="206"/>
        <v>1</v>
      </c>
      <c r="AR218" s="13">
        <f t="shared" si="207"/>
        <v>1</v>
      </c>
      <c r="AS218" s="4">
        <f t="shared" si="208"/>
        <v>0</v>
      </c>
      <c r="AT218" s="13">
        <f t="shared" si="209"/>
        <v>0</v>
      </c>
      <c r="AU218" s="49">
        <f t="shared" si="210"/>
        <v>0</v>
      </c>
      <c r="AV218" s="13">
        <f t="shared" si="211"/>
        <v>0</v>
      </c>
      <c r="AW218" s="49">
        <f t="shared" si="212"/>
        <v>0</v>
      </c>
      <c r="AX218" s="13">
        <f t="shared" si="213"/>
        <v>0</v>
      </c>
      <c r="AY218" s="49">
        <f t="shared" si="214"/>
        <v>0</v>
      </c>
      <c r="AZ218" s="13">
        <f t="shared" si="215"/>
        <v>0</v>
      </c>
      <c r="BA218" s="4">
        <f t="shared" si="216"/>
        <v>0</v>
      </c>
      <c r="BB218" s="13">
        <f t="shared" si="217"/>
        <v>0</v>
      </c>
      <c r="BC218" s="34">
        <f t="shared" si="218"/>
        <v>0</v>
      </c>
    </row>
    <row r="219" spans="1:55">
      <c r="A219" t="s">
        <v>87</v>
      </c>
      <c r="V219" s="15" t="s">
        <v>2</v>
      </c>
      <c r="W219" s="15" t="s">
        <v>2</v>
      </c>
      <c r="AP219" s="4">
        <f t="shared" si="205"/>
        <v>2</v>
      </c>
      <c r="AQ219" s="49">
        <f t="shared" si="206"/>
        <v>0</v>
      </c>
      <c r="AR219" s="13">
        <f t="shared" si="207"/>
        <v>0</v>
      </c>
      <c r="AS219" s="4">
        <f t="shared" si="208"/>
        <v>0</v>
      </c>
      <c r="AT219" s="13">
        <f t="shared" si="209"/>
        <v>0</v>
      </c>
      <c r="AU219" s="49">
        <f t="shared" si="210"/>
        <v>0</v>
      </c>
      <c r="AV219" s="13">
        <f t="shared" si="211"/>
        <v>0</v>
      </c>
      <c r="AW219" s="49">
        <f t="shared" si="212"/>
        <v>2</v>
      </c>
      <c r="AX219" s="13">
        <f t="shared" si="213"/>
        <v>1</v>
      </c>
      <c r="AY219" s="49">
        <f t="shared" si="214"/>
        <v>0</v>
      </c>
      <c r="AZ219" s="13">
        <f t="shared" si="215"/>
        <v>0</v>
      </c>
      <c r="BA219" s="4">
        <f t="shared" si="216"/>
        <v>0</v>
      </c>
      <c r="BB219" s="13">
        <f t="shared" si="217"/>
        <v>0</v>
      </c>
      <c r="BC219" s="34">
        <f t="shared" si="218"/>
        <v>0</v>
      </c>
    </row>
    <row r="220" spans="1:55">
      <c r="A220" t="s">
        <v>95</v>
      </c>
      <c r="V220" s="15" t="s">
        <v>2</v>
      </c>
      <c r="AP220" s="4">
        <f t="shared" si="205"/>
        <v>1</v>
      </c>
      <c r="AQ220" s="49">
        <f t="shared" si="206"/>
        <v>0</v>
      </c>
      <c r="AR220" s="13">
        <f t="shared" si="207"/>
        <v>0</v>
      </c>
      <c r="AS220" s="4">
        <f t="shared" si="208"/>
        <v>0</v>
      </c>
      <c r="AT220" s="13">
        <f t="shared" si="209"/>
        <v>0</v>
      </c>
      <c r="AU220" s="49">
        <f t="shared" si="210"/>
        <v>0</v>
      </c>
      <c r="AV220" s="13">
        <f t="shared" si="211"/>
        <v>0</v>
      </c>
      <c r="AW220" s="49">
        <f t="shared" si="212"/>
        <v>1</v>
      </c>
      <c r="AX220" s="13">
        <f t="shared" si="213"/>
        <v>1</v>
      </c>
      <c r="AY220" s="49">
        <f t="shared" si="214"/>
        <v>0</v>
      </c>
      <c r="AZ220" s="13">
        <f t="shared" si="215"/>
        <v>0</v>
      </c>
      <c r="BA220" s="4">
        <f t="shared" si="216"/>
        <v>0</v>
      </c>
      <c r="BB220" s="13">
        <f t="shared" si="217"/>
        <v>0</v>
      </c>
      <c r="BC220" s="34">
        <f t="shared" si="218"/>
        <v>0</v>
      </c>
    </row>
    <row r="221" spans="1:55">
      <c r="A221" s="38" t="s">
        <v>142</v>
      </c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31"/>
      <c r="AQ221" s="31"/>
      <c r="AR221" s="32"/>
      <c r="AS221" s="31"/>
      <c r="AT221" s="32"/>
      <c r="AU221" s="31"/>
      <c r="AV221" s="32"/>
      <c r="AW221" s="31"/>
      <c r="AX221" s="32"/>
      <c r="AY221" s="31"/>
      <c r="AZ221" s="33"/>
      <c r="BA221" s="31"/>
      <c r="BB221" s="33"/>
      <c r="BC221" s="33"/>
    </row>
    <row r="222" spans="1:55">
      <c r="A222" s="52" t="s">
        <v>103</v>
      </c>
      <c r="B222" s="15" t="s">
        <v>114</v>
      </c>
      <c r="C222" s="15" t="s">
        <v>114</v>
      </c>
      <c r="D222" s="15" t="s">
        <v>114</v>
      </c>
      <c r="E222" s="15" t="s">
        <v>114</v>
      </c>
      <c r="G222" s="7" t="s">
        <v>5</v>
      </c>
      <c r="H222" s="7" t="s">
        <v>5</v>
      </c>
      <c r="I222" s="10" t="s">
        <v>5</v>
      </c>
      <c r="J222" s="10" t="s">
        <v>5</v>
      </c>
      <c r="K222" s="10" t="s">
        <v>5</v>
      </c>
      <c r="L222" s="7" t="s">
        <v>2</v>
      </c>
      <c r="M222" s="7" t="s">
        <v>2</v>
      </c>
      <c r="N222" s="7" t="s">
        <v>2</v>
      </c>
      <c r="O222" s="7" t="s">
        <v>2</v>
      </c>
      <c r="P222" s="7" t="s">
        <v>2</v>
      </c>
      <c r="Q222" s="7" t="s">
        <v>2</v>
      </c>
      <c r="R222" s="7" t="s">
        <v>2</v>
      </c>
      <c r="S222" s="23" t="s">
        <v>2</v>
      </c>
      <c r="T222" s="6" t="s">
        <v>2</v>
      </c>
      <c r="U222" s="6" t="s">
        <v>2</v>
      </c>
      <c r="V222" s="15" t="s">
        <v>2</v>
      </c>
      <c r="W222" s="15" t="s">
        <v>2</v>
      </c>
      <c r="X222" s="15" t="s">
        <v>2</v>
      </c>
      <c r="Y222" s="15" t="s">
        <v>2</v>
      </c>
      <c r="Z222" s="15" t="s">
        <v>2</v>
      </c>
      <c r="AA222" s="15" t="s">
        <v>2</v>
      </c>
      <c r="AB222" s="15" t="s">
        <v>2</v>
      </c>
      <c r="AC222" s="15" t="s">
        <v>2</v>
      </c>
      <c r="AD222" s="15" t="s">
        <v>2</v>
      </c>
      <c r="AE222" s="15" t="s">
        <v>2</v>
      </c>
      <c r="AF222" s="7" t="s">
        <v>6</v>
      </c>
      <c r="AG222" s="7" t="s">
        <v>6</v>
      </c>
      <c r="AH222" s="7" t="s">
        <v>6</v>
      </c>
      <c r="AI222" s="7" t="s">
        <v>6</v>
      </c>
      <c r="AJ222" s="7" t="s">
        <v>6</v>
      </c>
      <c r="AK222" s="7" t="s">
        <v>6</v>
      </c>
      <c r="AL222" s="7" t="s">
        <v>6</v>
      </c>
      <c r="AM222" s="7" t="s">
        <v>6</v>
      </c>
      <c r="AN222" s="23" t="s">
        <v>147</v>
      </c>
      <c r="AO222" s="6" t="s">
        <v>6</v>
      </c>
      <c r="AP222" s="50">
        <f>COUNTA(B222:AE223)</f>
        <v>38</v>
      </c>
      <c r="AQ222" s="50">
        <f>COUNTA(B222:F223)</f>
        <v>4</v>
      </c>
      <c r="AR222" s="51">
        <f t="shared" ref="AR222" si="219">AQ222/$AP222</f>
        <v>0.10526315789473684</v>
      </c>
      <c r="AS222" s="50">
        <f>COUNTA(G222:K223)</f>
        <v>5</v>
      </c>
      <c r="AT222" s="51">
        <f t="shared" ref="AT222" si="220">AS222/$AP222</f>
        <v>0.13157894736842105</v>
      </c>
      <c r="AU222" s="50">
        <f>COUNTA(L222:U223)</f>
        <v>13</v>
      </c>
      <c r="AV222" s="51">
        <f t="shared" ref="AV222" si="221">AU222/$AP222</f>
        <v>0.34210526315789475</v>
      </c>
      <c r="AW222" s="50">
        <f>COUNTA(V222:AE223)</f>
        <v>16</v>
      </c>
      <c r="AX222" s="51">
        <f t="shared" ref="AX222" si="222">AW222/$AP222</f>
        <v>0.42105263157894735</v>
      </c>
      <c r="AY222" s="50">
        <f>COUNTA(AF222:AO223)</f>
        <v>14</v>
      </c>
      <c r="AZ222" s="51">
        <f>AY222/$AP222</f>
        <v>0.36842105263157893</v>
      </c>
      <c r="BA222" s="50">
        <f t="shared" ref="BA222" si="223">AS222+AU222</f>
        <v>18</v>
      </c>
      <c r="BB222" s="51">
        <f>BA222/$AP222</f>
        <v>0.47368421052631576</v>
      </c>
      <c r="BC222" s="51">
        <f>BA222/47</f>
        <v>0.38297872340425532</v>
      </c>
    </row>
    <row r="223" spans="1:55">
      <c r="A223" s="52"/>
      <c r="B223" s="7"/>
      <c r="C223" s="7"/>
      <c r="D223" s="7"/>
      <c r="E223" s="7"/>
      <c r="G223" s="7"/>
      <c r="H223" s="7"/>
      <c r="I223" s="10"/>
      <c r="J223" s="10"/>
      <c r="K223" s="10"/>
      <c r="L223" s="6" t="s">
        <v>2</v>
      </c>
      <c r="M223" s="6" t="s">
        <v>2</v>
      </c>
      <c r="N223" s="6" t="s">
        <v>2</v>
      </c>
      <c r="P223" s="7"/>
      <c r="Q223" s="7"/>
      <c r="V223" s="48" t="s">
        <v>2</v>
      </c>
      <c r="W223" s="16" t="s">
        <v>2</v>
      </c>
      <c r="X223" s="16" t="s">
        <v>2</v>
      </c>
      <c r="Y223" s="16" t="s">
        <v>2</v>
      </c>
      <c r="Z223" s="16" t="s">
        <v>2</v>
      </c>
      <c r="AA223" s="16" t="s">
        <v>2</v>
      </c>
      <c r="AB223" s="7"/>
      <c r="AC223" s="7"/>
      <c r="AD223" s="7"/>
      <c r="AE223" s="7"/>
      <c r="AF223" s="6" t="s">
        <v>6</v>
      </c>
      <c r="AG223" s="6" t="s">
        <v>6</v>
      </c>
      <c r="AH223" s="6" t="s">
        <v>6</v>
      </c>
      <c r="AI223" s="6" t="s">
        <v>6</v>
      </c>
      <c r="AJ223" s="7"/>
      <c r="AK223" s="7"/>
      <c r="AL223" s="7"/>
      <c r="AM223" s="7"/>
      <c r="AN223" s="7"/>
      <c r="AO223" s="6"/>
      <c r="AP223" s="50"/>
      <c r="AQ223" s="50"/>
      <c r="AR223" s="51"/>
      <c r="AS223" s="50"/>
      <c r="AT223" s="51"/>
      <c r="AU223" s="50"/>
      <c r="AV223" s="51"/>
      <c r="AW223" s="50"/>
      <c r="AX223" s="51"/>
      <c r="AY223" s="50"/>
      <c r="AZ223" s="51"/>
      <c r="BA223" s="50"/>
      <c r="BB223" s="51"/>
      <c r="BC223" s="51"/>
    </row>
    <row r="224" spans="1:55">
      <c r="A224" t="s">
        <v>98</v>
      </c>
      <c r="B224" s="15" t="s">
        <v>114</v>
      </c>
      <c r="G224" s="10" t="s">
        <v>5</v>
      </c>
      <c r="L224" s="7" t="s">
        <v>2</v>
      </c>
      <c r="M224" s="7" t="s">
        <v>2</v>
      </c>
      <c r="N224" s="7" t="s">
        <v>2</v>
      </c>
      <c r="O224" s="6" t="s">
        <v>2</v>
      </c>
      <c r="P224" s="6" t="s">
        <v>2</v>
      </c>
      <c r="Q224" s="6" t="s">
        <v>2</v>
      </c>
      <c r="V224" s="15" t="s">
        <v>2</v>
      </c>
      <c r="AF224" s="7" t="s">
        <v>6</v>
      </c>
      <c r="AG224" s="7" t="s">
        <v>6</v>
      </c>
      <c r="AH224" s="7" t="s">
        <v>6</v>
      </c>
      <c r="AP224" s="4">
        <f t="shared" ref="AP224:AP237" si="224">COUNTA(B224:AE224)</f>
        <v>9</v>
      </c>
      <c r="AQ224" s="49">
        <f t="shared" ref="AQ224:AQ237" si="225">COUNTA(B224:F224)</f>
        <v>1</v>
      </c>
      <c r="AR224" s="13">
        <f t="shared" ref="AR224:AR237" si="226">AQ224/$AP224</f>
        <v>0.1111111111111111</v>
      </c>
      <c r="AS224" s="4">
        <f t="shared" ref="AS224:AS237" si="227">COUNTA(G224:K224)</f>
        <v>1</v>
      </c>
      <c r="AT224" s="13">
        <f t="shared" ref="AT224:AT237" si="228">AS224/$AP224</f>
        <v>0.1111111111111111</v>
      </c>
      <c r="AU224" s="49">
        <f t="shared" ref="AU224:AU237" si="229">COUNTA(L224:U224)</f>
        <v>6</v>
      </c>
      <c r="AV224" s="13">
        <f t="shared" ref="AV224:AV237" si="230">AU224/$AP224</f>
        <v>0.66666666666666663</v>
      </c>
      <c r="AW224" s="49">
        <f t="shared" ref="AW224:AW237" si="231">COUNTA(V224:AE224)</f>
        <v>1</v>
      </c>
      <c r="AX224" s="13">
        <f t="shared" ref="AX224:AX237" si="232">AW224/$AP224</f>
        <v>0.1111111111111111</v>
      </c>
      <c r="AY224" s="49">
        <f t="shared" ref="AY224:AY237" si="233">COUNTA(AF224:AO224)</f>
        <v>3</v>
      </c>
      <c r="AZ224" s="13">
        <f t="shared" ref="AZ224:AZ237" si="234">AY224/$AP224</f>
        <v>0.33333333333333331</v>
      </c>
      <c r="BA224" s="4">
        <f t="shared" ref="BA224:BA237" si="235">AS224+AU224</f>
        <v>7</v>
      </c>
      <c r="BB224" s="13">
        <f t="shared" ref="BB224:BB237" si="236">BA224/$AP224</f>
        <v>0.77777777777777779</v>
      </c>
      <c r="BC224" s="34">
        <f t="shared" ref="BC224:BC237" si="237">BA224/47</f>
        <v>0.14893617021276595</v>
      </c>
    </row>
    <row r="225" spans="1:55">
      <c r="A225" t="s">
        <v>91</v>
      </c>
      <c r="L225" s="7" t="s">
        <v>2</v>
      </c>
      <c r="M225" s="7" t="s">
        <v>2</v>
      </c>
      <c r="N225" s="7" t="s">
        <v>2</v>
      </c>
      <c r="O225" s="7" t="s">
        <v>2</v>
      </c>
      <c r="P225" s="7" t="s">
        <v>2</v>
      </c>
      <c r="V225" s="15" t="s">
        <v>2</v>
      </c>
      <c r="W225" s="15" t="s">
        <v>2</v>
      </c>
      <c r="X225" s="16" t="s">
        <v>2</v>
      </c>
      <c r="AF225" s="7" t="s">
        <v>6</v>
      </c>
      <c r="AP225" s="4">
        <f t="shared" si="224"/>
        <v>8</v>
      </c>
      <c r="AQ225" s="49">
        <f t="shared" si="225"/>
        <v>0</v>
      </c>
      <c r="AR225" s="13">
        <f t="shared" si="226"/>
        <v>0</v>
      </c>
      <c r="AS225" s="4">
        <f t="shared" si="227"/>
        <v>0</v>
      </c>
      <c r="AT225" s="13">
        <f t="shared" si="228"/>
        <v>0</v>
      </c>
      <c r="AU225" s="49">
        <f t="shared" si="229"/>
        <v>5</v>
      </c>
      <c r="AV225" s="13">
        <f t="shared" si="230"/>
        <v>0.625</v>
      </c>
      <c r="AW225" s="49">
        <f t="shared" si="231"/>
        <v>3</v>
      </c>
      <c r="AX225" s="13">
        <f t="shared" si="232"/>
        <v>0.375</v>
      </c>
      <c r="AY225" s="49">
        <f t="shared" si="233"/>
        <v>1</v>
      </c>
      <c r="AZ225" s="13">
        <f t="shared" si="234"/>
        <v>0.125</v>
      </c>
      <c r="BA225" s="4">
        <f t="shared" si="235"/>
        <v>5</v>
      </c>
      <c r="BB225" s="13">
        <f t="shared" si="236"/>
        <v>0.625</v>
      </c>
      <c r="BC225" s="34">
        <f t="shared" si="237"/>
        <v>0.10638297872340426</v>
      </c>
    </row>
    <row r="226" spans="1:55">
      <c r="A226" t="s">
        <v>28</v>
      </c>
      <c r="B226" s="15" t="s">
        <v>114</v>
      </c>
      <c r="L226" s="7" t="s">
        <v>2</v>
      </c>
      <c r="M226" s="7" t="s">
        <v>2</v>
      </c>
      <c r="N226" s="7" t="s">
        <v>2</v>
      </c>
      <c r="O226" s="6" t="s">
        <v>2</v>
      </c>
      <c r="V226" s="15" t="s">
        <v>2</v>
      </c>
      <c r="W226" s="15" t="s">
        <v>2</v>
      </c>
      <c r="AF226" s="7" t="s">
        <v>6</v>
      </c>
      <c r="AG226" s="7" t="s">
        <v>6</v>
      </c>
      <c r="AH226" s="6" t="s">
        <v>6</v>
      </c>
      <c r="AP226" s="4">
        <f t="shared" si="224"/>
        <v>7</v>
      </c>
      <c r="AQ226" s="49">
        <f t="shared" si="225"/>
        <v>1</v>
      </c>
      <c r="AR226" s="13">
        <f t="shared" si="226"/>
        <v>0.14285714285714285</v>
      </c>
      <c r="AS226" s="4">
        <f t="shared" si="227"/>
        <v>0</v>
      </c>
      <c r="AT226" s="13">
        <f t="shared" si="228"/>
        <v>0</v>
      </c>
      <c r="AU226" s="49">
        <f t="shared" si="229"/>
        <v>4</v>
      </c>
      <c r="AV226" s="13">
        <f t="shared" si="230"/>
        <v>0.5714285714285714</v>
      </c>
      <c r="AW226" s="49">
        <f t="shared" si="231"/>
        <v>2</v>
      </c>
      <c r="AX226" s="13">
        <f t="shared" si="232"/>
        <v>0.2857142857142857</v>
      </c>
      <c r="AY226" s="49">
        <f t="shared" si="233"/>
        <v>3</v>
      </c>
      <c r="AZ226" s="13">
        <f t="shared" si="234"/>
        <v>0.42857142857142855</v>
      </c>
      <c r="BA226" s="4">
        <f t="shared" si="235"/>
        <v>4</v>
      </c>
      <c r="BB226" s="13">
        <f t="shared" si="236"/>
        <v>0.5714285714285714</v>
      </c>
      <c r="BC226" s="34">
        <f t="shared" si="237"/>
        <v>8.5106382978723402E-2</v>
      </c>
    </row>
    <row r="227" spans="1:55">
      <c r="A227" t="s">
        <v>96</v>
      </c>
      <c r="G227" s="7" t="s">
        <v>5</v>
      </c>
      <c r="H227" s="23" t="s">
        <v>5</v>
      </c>
      <c r="L227" s="6" t="s">
        <v>2</v>
      </c>
      <c r="M227" s="6" t="s">
        <v>2</v>
      </c>
      <c r="N227" s="46"/>
      <c r="V227" s="15" t="s">
        <v>2</v>
      </c>
      <c r="W227" s="15" t="s">
        <v>2</v>
      </c>
      <c r="X227" s="16" t="s">
        <v>2</v>
      </c>
      <c r="AF227" s="7" t="s">
        <v>6</v>
      </c>
      <c r="AG227" s="6" t="s">
        <v>6</v>
      </c>
      <c r="AH227" s="46"/>
      <c r="AP227" s="4">
        <f t="shared" si="224"/>
        <v>7</v>
      </c>
      <c r="AQ227" s="49">
        <f t="shared" si="225"/>
        <v>0</v>
      </c>
      <c r="AR227" s="13">
        <f t="shared" si="226"/>
        <v>0</v>
      </c>
      <c r="AS227" s="4">
        <f t="shared" si="227"/>
        <v>2</v>
      </c>
      <c r="AT227" s="13">
        <f t="shared" si="228"/>
        <v>0.2857142857142857</v>
      </c>
      <c r="AU227" s="49">
        <f t="shared" si="229"/>
        <v>2</v>
      </c>
      <c r="AV227" s="13">
        <f t="shared" si="230"/>
        <v>0.2857142857142857</v>
      </c>
      <c r="AW227" s="49">
        <f t="shared" si="231"/>
        <v>3</v>
      </c>
      <c r="AX227" s="13">
        <f t="shared" si="232"/>
        <v>0.42857142857142855</v>
      </c>
      <c r="AY227" s="49">
        <f t="shared" si="233"/>
        <v>2</v>
      </c>
      <c r="AZ227" s="13">
        <f t="shared" si="234"/>
        <v>0.2857142857142857</v>
      </c>
      <c r="BA227" s="4">
        <f t="shared" si="235"/>
        <v>4</v>
      </c>
      <c r="BB227" s="13">
        <f t="shared" si="236"/>
        <v>0.5714285714285714</v>
      </c>
      <c r="BC227" s="34">
        <f t="shared" si="237"/>
        <v>8.5106382978723402E-2</v>
      </c>
    </row>
    <row r="228" spans="1:55">
      <c r="A228" t="s">
        <v>80</v>
      </c>
      <c r="G228" s="46"/>
      <c r="H228" s="46"/>
      <c r="L228" s="7" t="s">
        <v>2</v>
      </c>
      <c r="M228" s="7" t="s">
        <v>2</v>
      </c>
      <c r="N228" s="6" t="s">
        <v>2</v>
      </c>
      <c r="V228" s="15" t="s">
        <v>2</v>
      </c>
      <c r="W228" s="15" t="s">
        <v>2</v>
      </c>
      <c r="X228" s="16" t="s">
        <v>2</v>
      </c>
      <c r="AF228" s="7" t="s">
        <v>6</v>
      </c>
      <c r="AG228" s="7" t="s">
        <v>6</v>
      </c>
      <c r="AH228" s="6" t="s">
        <v>6</v>
      </c>
      <c r="AP228" s="4">
        <f t="shared" si="224"/>
        <v>6</v>
      </c>
      <c r="AQ228" s="49">
        <f t="shared" si="225"/>
        <v>0</v>
      </c>
      <c r="AR228" s="13">
        <f t="shared" si="226"/>
        <v>0</v>
      </c>
      <c r="AS228" s="4">
        <f t="shared" si="227"/>
        <v>0</v>
      </c>
      <c r="AT228" s="13">
        <f t="shared" si="228"/>
        <v>0</v>
      </c>
      <c r="AU228" s="49">
        <f t="shared" si="229"/>
        <v>3</v>
      </c>
      <c r="AV228" s="13">
        <f t="shared" si="230"/>
        <v>0.5</v>
      </c>
      <c r="AW228" s="49">
        <f t="shared" si="231"/>
        <v>3</v>
      </c>
      <c r="AX228" s="13">
        <f t="shared" si="232"/>
        <v>0.5</v>
      </c>
      <c r="AY228" s="49">
        <f t="shared" si="233"/>
        <v>3</v>
      </c>
      <c r="AZ228" s="13">
        <f t="shared" si="234"/>
        <v>0.5</v>
      </c>
      <c r="BA228" s="4">
        <f t="shared" si="235"/>
        <v>3</v>
      </c>
      <c r="BB228" s="13">
        <f t="shared" si="236"/>
        <v>0.5</v>
      </c>
      <c r="BC228" s="34">
        <f t="shared" si="237"/>
        <v>6.3829787234042548E-2</v>
      </c>
    </row>
    <row r="229" spans="1:55">
      <c r="A229" t="s">
        <v>94</v>
      </c>
      <c r="G229" s="10" t="s">
        <v>5</v>
      </c>
      <c r="H229" s="10" t="s">
        <v>5</v>
      </c>
      <c r="L229" s="7" t="s">
        <v>2</v>
      </c>
      <c r="AP229" s="4">
        <f t="shared" si="224"/>
        <v>3</v>
      </c>
      <c r="AQ229" s="49">
        <f t="shared" si="225"/>
        <v>0</v>
      </c>
      <c r="AR229" s="13">
        <f t="shared" si="226"/>
        <v>0</v>
      </c>
      <c r="AS229" s="4">
        <f t="shared" si="227"/>
        <v>2</v>
      </c>
      <c r="AT229" s="13">
        <f t="shared" si="228"/>
        <v>0.66666666666666663</v>
      </c>
      <c r="AU229" s="49">
        <f t="shared" si="229"/>
        <v>1</v>
      </c>
      <c r="AV229" s="13">
        <f t="shared" si="230"/>
        <v>0.33333333333333331</v>
      </c>
      <c r="AW229" s="49">
        <f t="shared" si="231"/>
        <v>0</v>
      </c>
      <c r="AX229" s="13">
        <f t="shared" si="232"/>
        <v>0</v>
      </c>
      <c r="AY229" s="49">
        <f t="shared" si="233"/>
        <v>0</v>
      </c>
      <c r="AZ229" s="13">
        <f t="shared" si="234"/>
        <v>0</v>
      </c>
      <c r="BA229" s="4">
        <f t="shared" si="235"/>
        <v>3</v>
      </c>
      <c r="BB229" s="13">
        <f t="shared" si="236"/>
        <v>1</v>
      </c>
      <c r="BC229" s="34">
        <f t="shared" si="237"/>
        <v>6.3829787234042548E-2</v>
      </c>
    </row>
    <row r="230" spans="1:55">
      <c r="A230" s="2" t="s">
        <v>89</v>
      </c>
      <c r="B230" s="16" t="s">
        <v>115</v>
      </c>
      <c r="G230" s="10" t="s">
        <v>5</v>
      </c>
      <c r="L230" s="22" t="s">
        <v>2</v>
      </c>
      <c r="V230" s="15" t="s">
        <v>2</v>
      </c>
      <c r="W230" s="15" t="s">
        <v>2</v>
      </c>
      <c r="X230" s="15" t="s">
        <v>2</v>
      </c>
      <c r="Y230" s="15" t="s">
        <v>2</v>
      </c>
      <c r="Z230" s="16" t="s">
        <v>2</v>
      </c>
      <c r="AA230" s="16" t="s">
        <v>2</v>
      </c>
      <c r="AF230" s="7" t="s">
        <v>6</v>
      </c>
      <c r="AG230" s="6" t="s">
        <v>6</v>
      </c>
      <c r="AH230" s="22" t="s">
        <v>6</v>
      </c>
      <c r="AP230" s="4">
        <f t="shared" si="224"/>
        <v>9</v>
      </c>
      <c r="AQ230" s="49">
        <f t="shared" si="225"/>
        <v>1</v>
      </c>
      <c r="AR230" s="13">
        <f t="shared" si="226"/>
        <v>0.1111111111111111</v>
      </c>
      <c r="AS230" s="4">
        <f t="shared" si="227"/>
        <v>1</v>
      </c>
      <c r="AT230" s="13">
        <f t="shared" si="228"/>
        <v>0.1111111111111111</v>
      </c>
      <c r="AU230" s="49">
        <f t="shared" si="229"/>
        <v>1</v>
      </c>
      <c r="AV230" s="13">
        <f t="shared" si="230"/>
        <v>0.1111111111111111</v>
      </c>
      <c r="AW230" s="49">
        <f t="shared" si="231"/>
        <v>6</v>
      </c>
      <c r="AX230" s="13">
        <f t="shared" si="232"/>
        <v>0.66666666666666663</v>
      </c>
      <c r="AY230" s="49">
        <f t="shared" si="233"/>
        <v>3</v>
      </c>
      <c r="AZ230" s="13">
        <f t="shared" si="234"/>
        <v>0.33333333333333331</v>
      </c>
      <c r="BA230" s="4">
        <f t="shared" si="235"/>
        <v>2</v>
      </c>
      <c r="BB230" s="13">
        <f t="shared" si="236"/>
        <v>0.22222222222222221</v>
      </c>
      <c r="BC230" s="34">
        <f t="shared" si="237"/>
        <v>4.2553191489361701E-2</v>
      </c>
    </row>
    <row r="231" spans="1:55">
      <c r="A231" t="s">
        <v>90</v>
      </c>
      <c r="G231" s="7" t="s">
        <v>5</v>
      </c>
      <c r="L231" s="7" t="s">
        <v>2</v>
      </c>
      <c r="V231" s="15" t="s">
        <v>2</v>
      </c>
      <c r="W231" s="15" t="s">
        <v>2</v>
      </c>
      <c r="X231" s="15" t="s">
        <v>2</v>
      </c>
      <c r="AF231" s="7" t="s">
        <v>6</v>
      </c>
      <c r="AP231" s="4">
        <f t="shared" si="224"/>
        <v>5</v>
      </c>
      <c r="AQ231" s="49">
        <f t="shared" si="225"/>
        <v>0</v>
      </c>
      <c r="AR231" s="13">
        <f t="shared" si="226"/>
        <v>0</v>
      </c>
      <c r="AS231" s="4">
        <f t="shared" si="227"/>
        <v>1</v>
      </c>
      <c r="AT231" s="13">
        <f t="shared" si="228"/>
        <v>0.2</v>
      </c>
      <c r="AU231" s="49">
        <f t="shared" si="229"/>
        <v>1</v>
      </c>
      <c r="AV231" s="13">
        <f t="shared" si="230"/>
        <v>0.2</v>
      </c>
      <c r="AW231" s="49">
        <f t="shared" si="231"/>
        <v>3</v>
      </c>
      <c r="AX231" s="13">
        <f t="shared" si="232"/>
        <v>0.6</v>
      </c>
      <c r="AY231" s="49">
        <f t="shared" si="233"/>
        <v>1</v>
      </c>
      <c r="AZ231" s="13">
        <f t="shared" si="234"/>
        <v>0.2</v>
      </c>
      <c r="BA231" s="4">
        <f t="shared" si="235"/>
        <v>2</v>
      </c>
      <c r="BB231" s="13">
        <f t="shared" si="236"/>
        <v>0.4</v>
      </c>
      <c r="BC231" s="34">
        <f t="shared" si="237"/>
        <v>4.2553191489361701E-2</v>
      </c>
    </row>
    <row r="232" spans="1:55">
      <c r="A232" t="s">
        <v>86</v>
      </c>
      <c r="L232" s="7" t="s">
        <v>2</v>
      </c>
      <c r="V232" s="15" t="s">
        <v>2</v>
      </c>
      <c r="W232" s="16" t="s">
        <v>2</v>
      </c>
      <c r="AF232" s="7" t="s">
        <v>6</v>
      </c>
      <c r="AP232" s="4">
        <f t="shared" si="224"/>
        <v>3</v>
      </c>
      <c r="AQ232" s="49">
        <f t="shared" si="225"/>
        <v>0</v>
      </c>
      <c r="AR232" s="13">
        <f t="shared" si="226"/>
        <v>0</v>
      </c>
      <c r="AS232" s="4">
        <f t="shared" si="227"/>
        <v>0</v>
      </c>
      <c r="AT232" s="13">
        <f t="shared" si="228"/>
        <v>0</v>
      </c>
      <c r="AU232" s="49">
        <f t="shared" si="229"/>
        <v>1</v>
      </c>
      <c r="AV232" s="13">
        <f t="shared" si="230"/>
        <v>0.33333333333333331</v>
      </c>
      <c r="AW232" s="49">
        <f t="shared" si="231"/>
        <v>2</v>
      </c>
      <c r="AX232" s="13">
        <f t="shared" si="232"/>
        <v>0.66666666666666663</v>
      </c>
      <c r="AY232" s="49">
        <f t="shared" si="233"/>
        <v>1</v>
      </c>
      <c r="AZ232" s="13">
        <f t="shared" si="234"/>
        <v>0.33333333333333331</v>
      </c>
      <c r="BA232" s="4">
        <f t="shared" si="235"/>
        <v>1</v>
      </c>
      <c r="BB232" s="13">
        <f t="shared" si="236"/>
        <v>0.33333333333333331</v>
      </c>
      <c r="BC232" s="34">
        <f t="shared" si="237"/>
        <v>2.1276595744680851E-2</v>
      </c>
    </row>
    <row r="233" spans="1:55">
      <c r="A233" t="s">
        <v>87</v>
      </c>
      <c r="L233" s="7" t="s">
        <v>2</v>
      </c>
      <c r="V233" s="16" t="s">
        <v>2</v>
      </c>
      <c r="AF233" s="7" t="s">
        <v>6</v>
      </c>
      <c r="AP233" s="4">
        <f t="shared" si="224"/>
        <v>2</v>
      </c>
      <c r="AQ233" s="49">
        <f t="shared" si="225"/>
        <v>0</v>
      </c>
      <c r="AR233" s="13">
        <f t="shared" si="226"/>
        <v>0</v>
      </c>
      <c r="AS233" s="4">
        <f t="shared" si="227"/>
        <v>0</v>
      </c>
      <c r="AT233" s="13">
        <f t="shared" si="228"/>
        <v>0</v>
      </c>
      <c r="AU233" s="49">
        <f t="shared" si="229"/>
        <v>1</v>
      </c>
      <c r="AV233" s="13">
        <f t="shared" si="230"/>
        <v>0.5</v>
      </c>
      <c r="AW233" s="49">
        <f t="shared" si="231"/>
        <v>1</v>
      </c>
      <c r="AX233" s="13">
        <f t="shared" si="232"/>
        <v>0.5</v>
      </c>
      <c r="AY233" s="49">
        <f t="shared" si="233"/>
        <v>1</v>
      </c>
      <c r="AZ233" s="13">
        <f t="shared" si="234"/>
        <v>0.5</v>
      </c>
      <c r="BA233" s="4">
        <f t="shared" si="235"/>
        <v>1</v>
      </c>
      <c r="BB233" s="13">
        <f t="shared" si="236"/>
        <v>0.5</v>
      </c>
      <c r="BC233" s="34">
        <f t="shared" si="237"/>
        <v>2.1276595744680851E-2</v>
      </c>
    </row>
    <row r="234" spans="1:55">
      <c r="A234" t="s">
        <v>102</v>
      </c>
      <c r="L234" s="6" t="s">
        <v>2</v>
      </c>
      <c r="AF234" s="6" t="s">
        <v>6</v>
      </c>
      <c r="AP234" s="4">
        <f t="shared" si="224"/>
        <v>1</v>
      </c>
      <c r="AQ234" s="49">
        <f t="shared" si="225"/>
        <v>0</v>
      </c>
      <c r="AR234" s="13">
        <f t="shared" si="226"/>
        <v>0</v>
      </c>
      <c r="AS234" s="4">
        <f t="shared" si="227"/>
        <v>0</v>
      </c>
      <c r="AT234" s="13">
        <f t="shared" si="228"/>
        <v>0</v>
      </c>
      <c r="AU234" s="49">
        <f t="shared" si="229"/>
        <v>1</v>
      </c>
      <c r="AV234" s="13">
        <f t="shared" si="230"/>
        <v>1</v>
      </c>
      <c r="AW234" s="49">
        <f t="shared" si="231"/>
        <v>0</v>
      </c>
      <c r="AX234" s="13">
        <f t="shared" si="232"/>
        <v>0</v>
      </c>
      <c r="AY234" s="49">
        <f t="shared" si="233"/>
        <v>1</v>
      </c>
      <c r="AZ234" s="13">
        <f t="shared" si="234"/>
        <v>1</v>
      </c>
      <c r="BA234" s="4">
        <f t="shared" si="235"/>
        <v>1</v>
      </c>
      <c r="BB234" s="13">
        <f t="shared" si="236"/>
        <v>1</v>
      </c>
      <c r="BC234" s="34">
        <f t="shared" si="237"/>
        <v>2.1276595744680851E-2</v>
      </c>
    </row>
    <row r="235" spans="1:55">
      <c r="A235" t="s">
        <v>81</v>
      </c>
      <c r="V235" s="15" t="s">
        <v>2</v>
      </c>
      <c r="AP235" s="4">
        <f t="shared" si="224"/>
        <v>1</v>
      </c>
      <c r="AQ235" s="49">
        <f t="shared" si="225"/>
        <v>0</v>
      </c>
      <c r="AR235" s="13">
        <f t="shared" si="226"/>
        <v>0</v>
      </c>
      <c r="AS235" s="4">
        <f t="shared" si="227"/>
        <v>0</v>
      </c>
      <c r="AT235" s="13">
        <f t="shared" si="228"/>
        <v>0</v>
      </c>
      <c r="AU235" s="49">
        <f t="shared" si="229"/>
        <v>0</v>
      </c>
      <c r="AV235" s="13">
        <f t="shared" si="230"/>
        <v>0</v>
      </c>
      <c r="AW235" s="49">
        <f t="shared" si="231"/>
        <v>1</v>
      </c>
      <c r="AX235" s="13">
        <f t="shared" si="232"/>
        <v>1</v>
      </c>
      <c r="AY235" s="49">
        <f t="shared" si="233"/>
        <v>0</v>
      </c>
      <c r="AZ235" s="13">
        <f t="shared" si="234"/>
        <v>0</v>
      </c>
      <c r="BA235" s="4">
        <f t="shared" si="235"/>
        <v>0</v>
      </c>
      <c r="BB235" s="13">
        <f t="shared" si="236"/>
        <v>0</v>
      </c>
      <c r="BC235" s="34">
        <f t="shared" si="237"/>
        <v>0</v>
      </c>
    </row>
    <row r="236" spans="1:55">
      <c r="A236" t="s">
        <v>101</v>
      </c>
      <c r="V236" s="15" t="s">
        <v>2</v>
      </c>
      <c r="W236" s="16" t="s">
        <v>2</v>
      </c>
      <c r="AP236" s="4">
        <f t="shared" si="224"/>
        <v>2</v>
      </c>
      <c r="AQ236" s="49">
        <f t="shared" si="225"/>
        <v>0</v>
      </c>
      <c r="AR236" s="13">
        <f t="shared" si="226"/>
        <v>0</v>
      </c>
      <c r="AS236" s="4">
        <f t="shared" si="227"/>
        <v>0</v>
      </c>
      <c r="AT236" s="13">
        <f t="shared" si="228"/>
        <v>0</v>
      </c>
      <c r="AU236" s="49">
        <f t="shared" si="229"/>
        <v>0</v>
      </c>
      <c r="AV236" s="13">
        <f t="shared" si="230"/>
        <v>0</v>
      </c>
      <c r="AW236" s="49">
        <f t="shared" si="231"/>
        <v>2</v>
      </c>
      <c r="AX236" s="13">
        <f t="shared" si="232"/>
        <v>1</v>
      </c>
      <c r="AY236" s="49">
        <f t="shared" si="233"/>
        <v>0</v>
      </c>
      <c r="AZ236" s="13">
        <f t="shared" si="234"/>
        <v>0</v>
      </c>
      <c r="BA236" s="4">
        <f t="shared" si="235"/>
        <v>0</v>
      </c>
      <c r="BB236" s="13">
        <f t="shared" si="236"/>
        <v>0</v>
      </c>
      <c r="BC236" s="34">
        <f t="shared" si="237"/>
        <v>0</v>
      </c>
    </row>
    <row r="237" spans="1:55">
      <c r="A237" t="s">
        <v>93</v>
      </c>
      <c r="V237" s="16" t="s">
        <v>2</v>
      </c>
      <c r="AP237" s="4">
        <f t="shared" si="224"/>
        <v>1</v>
      </c>
      <c r="AQ237" s="49">
        <f t="shared" si="225"/>
        <v>0</v>
      </c>
      <c r="AR237" s="13">
        <f t="shared" si="226"/>
        <v>0</v>
      </c>
      <c r="AS237" s="4">
        <f t="shared" si="227"/>
        <v>0</v>
      </c>
      <c r="AT237" s="13">
        <f t="shared" si="228"/>
        <v>0</v>
      </c>
      <c r="AU237" s="49">
        <f t="shared" si="229"/>
        <v>0</v>
      </c>
      <c r="AV237" s="13">
        <f t="shared" si="230"/>
        <v>0</v>
      </c>
      <c r="AW237" s="49">
        <f t="shared" si="231"/>
        <v>1</v>
      </c>
      <c r="AX237" s="13">
        <f t="shared" si="232"/>
        <v>1</v>
      </c>
      <c r="AY237" s="49">
        <f t="shared" si="233"/>
        <v>0</v>
      </c>
      <c r="AZ237" s="13">
        <f t="shared" si="234"/>
        <v>0</v>
      </c>
      <c r="BA237" s="4">
        <f t="shared" si="235"/>
        <v>0</v>
      </c>
      <c r="BB237" s="13">
        <f t="shared" si="236"/>
        <v>0</v>
      </c>
      <c r="BC237" s="34">
        <f t="shared" si="237"/>
        <v>0</v>
      </c>
    </row>
    <row r="238" spans="1:55">
      <c r="A238" s="38" t="s">
        <v>143</v>
      </c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2"/>
      <c r="AS238" s="31"/>
      <c r="AT238" s="32"/>
      <c r="AU238" s="31"/>
      <c r="AV238" s="32"/>
      <c r="AW238" s="31"/>
      <c r="AX238" s="32"/>
      <c r="AY238" s="31"/>
      <c r="AZ238" s="33"/>
      <c r="BA238" s="31"/>
      <c r="BB238" s="33"/>
      <c r="BC238" s="33"/>
    </row>
    <row r="239" spans="1:55">
      <c r="A239" s="52" t="s">
        <v>103</v>
      </c>
      <c r="B239" s="24" t="s">
        <v>113</v>
      </c>
      <c r="C239" s="24" t="s">
        <v>113</v>
      </c>
      <c r="G239" s="7" t="s">
        <v>5</v>
      </c>
      <c r="H239" s="7" t="s">
        <v>5</v>
      </c>
      <c r="I239" s="7" t="s">
        <v>5</v>
      </c>
      <c r="J239" s="7" t="s">
        <v>5</v>
      </c>
      <c r="K239" s="19" t="s">
        <v>113</v>
      </c>
      <c r="L239" s="7" t="s">
        <v>2</v>
      </c>
      <c r="M239" s="7" t="s">
        <v>2</v>
      </c>
      <c r="N239" s="7" t="s">
        <v>2</v>
      </c>
      <c r="O239" s="7" t="s">
        <v>2</v>
      </c>
      <c r="P239" s="7" t="s">
        <v>2</v>
      </c>
      <c r="Q239" s="7" t="s">
        <v>2</v>
      </c>
      <c r="R239" s="7" t="s">
        <v>2</v>
      </c>
      <c r="S239" s="18" t="s">
        <v>2</v>
      </c>
      <c r="T239" s="18" t="s">
        <v>2</v>
      </c>
      <c r="U239" s="18" t="s">
        <v>2</v>
      </c>
      <c r="V239" s="15" t="s">
        <v>2</v>
      </c>
      <c r="W239" s="15" t="s">
        <v>2</v>
      </c>
      <c r="X239" s="15" t="s">
        <v>2</v>
      </c>
      <c r="Y239" s="15" t="s">
        <v>2</v>
      </c>
      <c r="Z239" s="15" t="s">
        <v>2</v>
      </c>
      <c r="AA239" s="24" t="s">
        <v>118</v>
      </c>
      <c r="AF239" s="7" t="s">
        <v>6</v>
      </c>
      <c r="AG239" s="7" t="s">
        <v>6</v>
      </c>
      <c r="AH239" s="7" t="s">
        <v>6</v>
      </c>
      <c r="AI239" s="7" t="s">
        <v>6</v>
      </c>
      <c r="AJ239" s="6" t="s">
        <v>6</v>
      </c>
      <c r="AK239" s="18" t="s">
        <v>117</v>
      </c>
      <c r="AP239" s="50">
        <f>COUNTA(B239:AE240)</f>
        <v>24</v>
      </c>
      <c r="AQ239" s="50">
        <f>COUNTA(B239:F240)</f>
        <v>2</v>
      </c>
      <c r="AR239" s="51">
        <f t="shared" ref="AR239" si="238">AQ239/$AP239</f>
        <v>8.3333333333333329E-2</v>
      </c>
      <c r="AS239" s="50">
        <f>COUNTA(G239:K240)</f>
        <v>6</v>
      </c>
      <c r="AT239" s="51">
        <f t="shared" ref="AT239" si="239">AS239/$AP239</f>
        <v>0.25</v>
      </c>
      <c r="AU239" s="50">
        <f>COUNTA(L239:U240)</f>
        <v>10</v>
      </c>
      <c r="AV239" s="51">
        <f t="shared" ref="AV239" si="240">AU239/$AP239</f>
        <v>0.41666666666666669</v>
      </c>
      <c r="AW239" s="50">
        <f>COUNTA(V239:AE240)</f>
        <v>6</v>
      </c>
      <c r="AX239" s="51">
        <f t="shared" ref="AX239" si="241">AW239/$AP239</f>
        <v>0.25</v>
      </c>
      <c r="AY239" s="50">
        <f>COUNTA(AF239:AO240)</f>
        <v>6</v>
      </c>
      <c r="AZ239" s="51">
        <f t="shared" ref="AZ239" si="242">AY239/$AP239</f>
        <v>0.25</v>
      </c>
      <c r="BA239" s="50">
        <f t="shared" ref="BA239" si="243">AS239+AU239</f>
        <v>16</v>
      </c>
      <c r="BB239" s="51">
        <f>BA239/$AP239</f>
        <v>0.66666666666666663</v>
      </c>
      <c r="BC239" s="51">
        <f>BA239/55</f>
        <v>0.29090909090909089</v>
      </c>
    </row>
    <row r="240" spans="1:55">
      <c r="A240" s="52"/>
      <c r="B240" s="24"/>
      <c r="C240" s="24"/>
      <c r="G240" s="19" t="s">
        <v>113</v>
      </c>
      <c r="H240" s="7"/>
      <c r="I240" s="7"/>
      <c r="J240" s="7"/>
      <c r="K240" s="19"/>
      <c r="L240" s="7"/>
      <c r="M240" s="7"/>
      <c r="N240" s="7"/>
      <c r="O240" s="7"/>
      <c r="P240" s="7"/>
      <c r="Q240" s="7"/>
      <c r="R240" s="7"/>
      <c r="S240" s="18"/>
      <c r="T240" s="18"/>
      <c r="U240" s="18"/>
      <c r="V240" s="15"/>
      <c r="W240" s="15"/>
      <c r="X240" s="15"/>
      <c r="Y240" s="15"/>
      <c r="Z240" s="15"/>
      <c r="AA240" s="24"/>
      <c r="AF240" s="7"/>
      <c r="AG240" s="7"/>
      <c r="AH240" s="7"/>
      <c r="AI240" s="7"/>
      <c r="AJ240" s="6"/>
      <c r="AK240" s="18"/>
      <c r="AP240" s="50"/>
      <c r="AQ240" s="50"/>
      <c r="AR240" s="51"/>
      <c r="AS240" s="50"/>
      <c r="AT240" s="51"/>
      <c r="AU240" s="50"/>
      <c r="AV240" s="51"/>
      <c r="AW240" s="50"/>
      <c r="AX240" s="51"/>
      <c r="AY240" s="50"/>
      <c r="AZ240" s="51"/>
      <c r="BA240" s="50"/>
      <c r="BB240" s="51"/>
      <c r="BC240" s="51"/>
    </row>
    <row r="241" spans="1:55">
      <c r="A241" s="2" t="s">
        <v>89</v>
      </c>
      <c r="G241" s="10" t="s">
        <v>5</v>
      </c>
      <c r="H241" s="19" t="s">
        <v>113</v>
      </c>
      <c r="L241" s="7" t="s">
        <v>2</v>
      </c>
      <c r="M241" s="7" t="s">
        <v>2</v>
      </c>
      <c r="N241" s="7" t="s">
        <v>2</v>
      </c>
      <c r="O241" s="7" t="s">
        <v>2</v>
      </c>
      <c r="P241" s="18" t="s">
        <v>2</v>
      </c>
      <c r="Q241" s="25" t="s">
        <v>2</v>
      </c>
      <c r="V241" s="15" t="s">
        <v>2</v>
      </c>
      <c r="W241" s="15" t="s">
        <v>2</v>
      </c>
      <c r="X241" s="24" t="s">
        <v>118</v>
      </c>
      <c r="AF241" s="7" t="s">
        <v>6</v>
      </c>
      <c r="AG241" s="7" t="s">
        <v>6</v>
      </c>
      <c r="AH241" s="7" t="s">
        <v>6</v>
      </c>
      <c r="AI241" s="7" t="s">
        <v>6</v>
      </c>
      <c r="AJ241" s="7" t="s">
        <v>6</v>
      </c>
      <c r="AK241" s="25" t="s">
        <v>117</v>
      </c>
      <c r="AP241" s="4">
        <f t="shared" ref="AP241:AP253" si="244">COUNTA(B241:AE241)</f>
        <v>11</v>
      </c>
      <c r="AQ241" s="49">
        <f t="shared" ref="AQ241:AQ253" si="245">COUNTA(B241:F241)</f>
        <v>0</v>
      </c>
      <c r="AR241" s="13">
        <f t="shared" ref="AR241:AR253" si="246">AQ241/$AP241</f>
        <v>0</v>
      </c>
      <c r="AS241" s="4">
        <f t="shared" ref="AS241:AS253" si="247">COUNTA(G241:K241)</f>
        <v>2</v>
      </c>
      <c r="AT241" s="13">
        <f t="shared" ref="AT241:AT253" si="248">AS241/$AP241</f>
        <v>0.18181818181818182</v>
      </c>
      <c r="AU241" s="49">
        <f t="shared" ref="AU241:AU253" si="249">COUNTA(L241:U241)</f>
        <v>6</v>
      </c>
      <c r="AV241" s="13">
        <f t="shared" ref="AV241:AV253" si="250">AU241/$AP241</f>
        <v>0.54545454545454541</v>
      </c>
      <c r="AW241" s="49">
        <f t="shared" ref="AW241:AW253" si="251">COUNTA(V241:AE241)</f>
        <v>3</v>
      </c>
      <c r="AX241" s="13">
        <f t="shared" ref="AX241:AX253" si="252">AW241/$AP241</f>
        <v>0.27272727272727271</v>
      </c>
      <c r="AY241" s="49">
        <f t="shared" ref="AY241:AY253" si="253">COUNTA(AF241:AO241)</f>
        <v>6</v>
      </c>
      <c r="AZ241" s="13">
        <f t="shared" ref="AZ241:AZ253" si="254">AY241/$AP241</f>
        <v>0.54545454545454541</v>
      </c>
      <c r="BA241" s="4">
        <f t="shared" ref="BA241:BA253" si="255">AS241+AU241</f>
        <v>8</v>
      </c>
      <c r="BB241" s="13">
        <f t="shared" ref="BB241:BB253" si="256">BA241/$AP241</f>
        <v>0.72727272727272729</v>
      </c>
      <c r="BC241" s="34">
        <f t="shared" ref="BC241:BC253" si="257">BA241/55</f>
        <v>0.14545454545454545</v>
      </c>
    </row>
    <row r="242" spans="1:55">
      <c r="A242" t="s">
        <v>96</v>
      </c>
      <c r="B242" s="24" t="s">
        <v>113</v>
      </c>
      <c r="G242" s="19" t="s">
        <v>113</v>
      </c>
      <c r="L242" s="7" t="s">
        <v>2</v>
      </c>
      <c r="M242" s="7" t="s">
        <v>2</v>
      </c>
      <c r="N242" s="7" t="s">
        <v>2</v>
      </c>
      <c r="O242" s="7" t="s">
        <v>2</v>
      </c>
      <c r="P242" s="18" t="s">
        <v>2</v>
      </c>
      <c r="Q242" s="18" t="s">
        <v>2</v>
      </c>
      <c r="V242" s="15" t="s">
        <v>2</v>
      </c>
      <c r="W242" s="15" t="s">
        <v>2</v>
      </c>
      <c r="X242" s="15" t="s">
        <v>2</v>
      </c>
      <c r="Y242" s="24" t="s">
        <v>118</v>
      </c>
      <c r="AF242" s="7" t="s">
        <v>6</v>
      </c>
      <c r="AG242" s="7" t="s">
        <v>6</v>
      </c>
      <c r="AH242" s="7" t="s">
        <v>6</v>
      </c>
      <c r="AI242" s="7" t="s">
        <v>6</v>
      </c>
      <c r="AJ242" s="7" t="s">
        <v>6</v>
      </c>
      <c r="AK242" s="7" t="s">
        <v>6</v>
      </c>
      <c r="AP242" s="4">
        <f t="shared" si="244"/>
        <v>12</v>
      </c>
      <c r="AQ242" s="49">
        <f t="shared" si="245"/>
        <v>1</v>
      </c>
      <c r="AR242" s="13">
        <f t="shared" si="246"/>
        <v>8.3333333333333329E-2</v>
      </c>
      <c r="AS242" s="4">
        <f t="shared" si="247"/>
        <v>1</v>
      </c>
      <c r="AT242" s="13">
        <f t="shared" si="248"/>
        <v>8.3333333333333329E-2</v>
      </c>
      <c r="AU242" s="49">
        <f t="shared" si="249"/>
        <v>6</v>
      </c>
      <c r="AV242" s="13">
        <f t="shared" si="250"/>
        <v>0.5</v>
      </c>
      <c r="AW242" s="49">
        <f t="shared" si="251"/>
        <v>4</v>
      </c>
      <c r="AX242" s="13">
        <f t="shared" si="252"/>
        <v>0.33333333333333331</v>
      </c>
      <c r="AY242" s="49">
        <f t="shared" si="253"/>
        <v>6</v>
      </c>
      <c r="AZ242" s="13">
        <f t="shared" si="254"/>
        <v>0.5</v>
      </c>
      <c r="BA242" s="4">
        <f t="shared" si="255"/>
        <v>7</v>
      </c>
      <c r="BB242" s="13">
        <f t="shared" si="256"/>
        <v>0.58333333333333337</v>
      </c>
      <c r="BC242" s="34">
        <f t="shared" si="257"/>
        <v>0.12727272727272726</v>
      </c>
    </row>
    <row r="243" spans="1:55">
      <c r="A243" t="s">
        <v>80</v>
      </c>
      <c r="G243" s="7" t="s">
        <v>5</v>
      </c>
      <c r="H243" s="19" t="s">
        <v>113</v>
      </c>
      <c r="L243" s="7" t="s">
        <v>2</v>
      </c>
      <c r="M243" s="7" t="s">
        <v>2</v>
      </c>
      <c r="N243" s="7" t="s">
        <v>2</v>
      </c>
      <c r="O243" s="7" t="s">
        <v>2</v>
      </c>
      <c r="P243" s="18" t="s">
        <v>2</v>
      </c>
      <c r="V243" s="15" t="s">
        <v>2</v>
      </c>
      <c r="W243" s="15" t="s">
        <v>2</v>
      </c>
      <c r="X243" s="15" t="s">
        <v>2</v>
      </c>
      <c r="Y243" s="15" t="s">
        <v>2</v>
      </c>
      <c r="Z243" s="24" t="s">
        <v>118</v>
      </c>
      <c r="AF243" s="7" t="s">
        <v>6</v>
      </c>
      <c r="AG243" s="7" t="s">
        <v>6</v>
      </c>
      <c r="AH243" s="18" t="s">
        <v>117</v>
      </c>
      <c r="AI243" s="18" t="s">
        <v>117</v>
      </c>
      <c r="AP243" s="4">
        <f t="shared" si="244"/>
        <v>12</v>
      </c>
      <c r="AQ243" s="49">
        <f t="shared" si="245"/>
        <v>0</v>
      </c>
      <c r="AR243" s="13">
        <f t="shared" si="246"/>
        <v>0</v>
      </c>
      <c r="AS243" s="4">
        <f t="shared" si="247"/>
        <v>2</v>
      </c>
      <c r="AT243" s="13">
        <f t="shared" si="248"/>
        <v>0.16666666666666666</v>
      </c>
      <c r="AU243" s="49">
        <f t="shared" si="249"/>
        <v>5</v>
      </c>
      <c r="AV243" s="13">
        <f t="shared" si="250"/>
        <v>0.41666666666666669</v>
      </c>
      <c r="AW243" s="49">
        <f t="shared" si="251"/>
        <v>5</v>
      </c>
      <c r="AX243" s="13">
        <f t="shared" si="252"/>
        <v>0.41666666666666669</v>
      </c>
      <c r="AY243" s="49">
        <f t="shared" si="253"/>
        <v>4</v>
      </c>
      <c r="AZ243" s="13">
        <f t="shared" si="254"/>
        <v>0.33333333333333331</v>
      </c>
      <c r="BA243" s="4">
        <f t="shared" si="255"/>
        <v>7</v>
      </c>
      <c r="BB243" s="13">
        <f t="shared" si="256"/>
        <v>0.58333333333333337</v>
      </c>
      <c r="BC243" s="34">
        <f t="shared" si="257"/>
        <v>0.12727272727272726</v>
      </c>
    </row>
    <row r="244" spans="1:55">
      <c r="A244" t="s">
        <v>104</v>
      </c>
      <c r="L244" s="7" t="s">
        <v>2</v>
      </c>
      <c r="M244" s="7" t="s">
        <v>2</v>
      </c>
      <c r="N244" s="18" t="s">
        <v>2</v>
      </c>
      <c r="O244" s="18" t="s">
        <v>2</v>
      </c>
      <c r="V244" s="15" t="s">
        <v>2</v>
      </c>
      <c r="W244" s="26" t="s">
        <v>2</v>
      </c>
      <c r="AF244" s="7" t="s">
        <v>6</v>
      </c>
      <c r="AG244" s="18" t="s">
        <v>117</v>
      </c>
      <c r="AP244" s="4">
        <f t="shared" si="244"/>
        <v>6</v>
      </c>
      <c r="AQ244" s="49">
        <f t="shared" si="245"/>
        <v>0</v>
      </c>
      <c r="AR244" s="13">
        <f t="shared" si="246"/>
        <v>0</v>
      </c>
      <c r="AS244" s="4">
        <f t="shared" si="247"/>
        <v>0</v>
      </c>
      <c r="AT244" s="13">
        <f t="shared" si="248"/>
        <v>0</v>
      </c>
      <c r="AU244" s="49">
        <f t="shared" si="249"/>
        <v>4</v>
      </c>
      <c r="AV244" s="13">
        <f t="shared" si="250"/>
        <v>0.66666666666666663</v>
      </c>
      <c r="AW244" s="49">
        <f t="shared" si="251"/>
        <v>2</v>
      </c>
      <c r="AX244" s="13">
        <f t="shared" si="252"/>
        <v>0.33333333333333331</v>
      </c>
      <c r="AY244" s="49">
        <f t="shared" si="253"/>
        <v>2</v>
      </c>
      <c r="AZ244" s="13">
        <f t="shared" si="254"/>
        <v>0.33333333333333331</v>
      </c>
      <c r="BA244" s="4">
        <f t="shared" si="255"/>
        <v>4</v>
      </c>
      <c r="BB244" s="13">
        <f t="shared" si="256"/>
        <v>0.66666666666666663</v>
      </c>
      <c r="BC244" s="34">
        <f t="shared" si="257"/>
        <v>7.2727272727272724E-2</v>
      </c>
    </row>
    <row r="245" spans="1:55">
      <c r="A245" t="s">
        <v>98</v>
      </c>
      <c r="L245" s="7" t="s">
        <v>2</v>
      </c>
      <c r="M245" s="6" t="s">
        <v>2</v>
      </c>
      <c r="N245" s="18" t="s">
        <v>2</v>
      </c>
      <c r="V245" s="15" t="s">
        <v>2</v>
      </c>
      <c r="W245" s="15" t="s">
        <v>2</v>
      </c>
      <c r="X245" s="24" t="s">
        <v>118</v>
      </c>
      <c r="AF245" s="7" t="s">
        <v>6</v>
      </c>
      <c r="AP245" s="4">
        <f t="shared" si="244"/>
        <v>6</v>
      </c>
      <c r="AQ245" s="49">
        <f t="shared" si="245"/>
        <v>0</v>
      </c>
      <c r="AR245" s="13">
        <f t="shared" si="246"/>
        <v>0</v>
      </c>
      <c r="AS245" s="4">
        <f t="shared" si="247"/>
        <v>0</v>
      </c>
      <c r="AT245" s="13">
        <f t="shared" si="248"/>
        <v>0</v>
      </c>
      <c r="AU245" s="49">
        <f t="shared" si="249"/>
        <v>3</v>
      </c>
      <c r="AV245" s="13">
        <f t="shared" si="250"/>
        <v>0.5</v>
      </c>
      <c r="AW245" s="49">
        <f t="shared" si="251"/>
        <v>3</v>
      </c>
      <c r="AX245" s="13">
        <f t="shared" si="252"/>
        <v>0.5</v>
      </c>
      <c r="AY245" s="49">
        <f t="shared" si="253"/>
        <v>1</v>
      </c>
      <c r="AZ245" s="13">
        <f t="shared" si="254"/>
        <v>0.16666666666666666</v>
      </c>
      <c r="BA245" s="4">
        <f t="shared" si="255"/>
        <v>3</v>
      </c>
      <c r="BB245" s="13">
        <f t="shared" si="256"/>
        <v>0.5</v>
      </c>
      <c r="BC245" s="34">
        <f t="shared" si="257"/>
        <v>5.4545454545454543E-2</v>
      </c>
    </row>
    <row r="246" spans="1:55">
      <c r="A246" t="s">
        <v>91</v>
      </c>
      <c r="B246" s="24" t="s">
        <v>113</v>
      </c>
      <c r="G246" s="7" t="s">
        <v>5</v>
      </c>
      <c r="L246" s="7" t="s">
        <v>2</v>
      </c>
      <c r="M246" s="7" t="s">
        <v>2</v>
      </c>
      <c r="AF246" s="7" t="s">
        <v>6</v>
      </c>
      <c r="AP246" s="4">
        <f t="shared" si="244"/>
        <v>4</v>
      </c>
      <c r="AQ246" s="49">
        <f t="shared" si="245"/>
        <v>1</v>
      </c>
      <c r="AR246" s="13">
        <f t="shared" si="246"/>
        <v>0.25</v>
      </c>
      <c r="AS246" s="4">
        <f t="shared" si="247"/>
        <v>1</v>
      </c>
      <c r="AT246" s="13">
        <f t="shared" si="248"/>
        <v>0.25</v>
      </c>
      <c r="AU246" s="49">
        <f t="shared" si="249"/>
        <v>2</v>
      </c>
      <c r="AV246" s="13">
        <f t="shared" si="250"/>
        <v>0.5</v>
      </c>
      <c r="AW246" s="49">
        <f t="shared" si="251"/>
        <v>0</v>
      </c>
      <c r="AX246" s="13">
        <f t="shared" si="252"/>
        <v>0</v>
      </c>
      <c r="AY246" s="49">
        <f t="shared" si="253"/>
        <v>1</v>
      </c>
      <c r="AZ246" s="13">
        <f t="shared" si="254"/>
        <v>0.25</v>
      </c>
      <c r="BA246" s="4">
        <f t="shared" si="255"/>
        <v>3</v>
      </c>
      <c r="BB246" s="13">
        <f t="shared" si="256"/>
        <v>0.75</v>
      </c>
      <c r="BC246" s="34">
        <f t="shared" si="257"/>
        <v>5.4545454545454543E-2</v>
      </c>
    </row>
    <row r="247" spans="1:55">
      <c r="A247" t="s">
        <v>86</v>
      </c>
      <c r="G247" s="19" t="s">
        <v>113</v>
      </c>
      <c r="L247" s="18" t="s">
        <v>2</v>
      </c>
      <c r="M247" s="18" t="s">
        <v>2</v>
      </c>
      <c r="V247" s="15" t="s">
        <v>2</v>
      </c>
      <c r="AP247" s="4">
        <f t="shared" si="244"/>
        <v>4</v>
      </c>
      <c r="AQ247" s="49">
        <f t="shared" si="245"/>
        <v>0</v>
      </c>
      <c r="AR247" s="13">
        <f t="shared" si="246"/>
        <v>0</v>
      </c>
      <c r="AS247" s="4">
        <f t="shared" si="247"/>
        <v>1</v>
      </c>
      <c r="AT247" s="13">
        <f t="shared" si="248"/>
        <v>0.25</v>
      </c>
      <c r="AU247" s="49">
        <f t="shared" si="249"/>
        <v>2</v>
      </c>
      <c r="AV247" s="13">
        <f t="shared" si="250"/>
        <v>0.5</v>
      </c>
      <c r="AW247" s="49">
        <f t="shared" si="251"/>
        <v>1</v>
      </c>
      <c r="AX247" s="13">
        <f t="shared" si="252"/>
        <v>0.25</v>
      </c>
      <c r="AY247" s="49">
        <f t="shared" si="253"/>
        <v>0</v>
      </c>
      <c r="AZ247" s="13">
        <f t="shared" si="254"/>
        <v>0</v>
      </c>
      <c r="BA247" s="4">
        <f t="shared" si="255"/>
        <v>3</v>
      </c>
      <c r="BB247" s="13">
        <f t="shared" si="256"/>
        <v>0.75</v>
      </c>
      <c r="BC247" s="34">
        <f t="shared" si="257"/>
        <v>5.4545454545454543E-2</v>
      </c>
    </row>
    <row r="248" spans="1:55">
      <c r="A248" t="s">
        <v>92</v>
      </c>
      <c r="G248" s="7" t="s">
        <v>5</v>
      </c>
      <c r="L248" s="7" t="s">
        <v>2</v>
      </c>
      <c r="AP248" s="4">
        <f t="shared" si="244"/>
        <v>2</v>
      </c>
      <c r="AQ248" s="49">
        <f t="shared" si="245"/>
        <v>0</v>
      </c>
      <c r="AR248" s="13">
        <f t="shared" si="246"/>
        <v>0</v>
      </c>
      <c r="AS248" s="4">
        <f t="shared" si="247"/>
        <v>1</v>
      </c>
      <c r="AT248" s="13">
        <f t="shared" si="248"/>
        <v>0.5</v>
      </c>
      <c r="AU248" s="49">
        <f t="shared" si="249"/>
        <v>1</v>
      </c>
      <c r="AV248" s="13">
        <f t="shared" si="250"/>
        <v>0.5</v>
      </c>
      <c r="AW248" s="49">
        <f t="shared" si="251"/>
        <v>0</v>
      </c>
      <c r="AX248" s="13">
        <f t="shared" si="252"/>
        <v>0</v>
      </c>
      <c r="AY248" s="49">
        <f t="shared" si="253"/>
        <v>0</v>
      </c>
      <c r="AZ248" s="13">
        <f t="shared" si="254"/>
        <v>0</v>
      </c>
      <c r="BA248" s="4">
        <f t="shared" si="255"/>
        <v>2</v>
      </c>
      <c r="BB248" s="13">
        <f t="shared" si="256"/>
        <v>1</v>
      </c>
      <c r="BC248" s="34">
        <f t="shared" si="257"/>
        <v>3.6363636363636362E-2</v>
      </c>
    </row>
    <row r="249" spans="1:55">
      <c r="A249" t="s">
        <v>18</v>
      </c>
      <c r="L249" s="7" t="s">
        <v>2</v>
      </c>
      <c r="V249" s="15" t="s">
        <v>2</v>
      </c>
      <c r="W249" s="24" t="s">
        <v>118</v>
      </c>
      <c r="AP249" s="4">
        <f t="shared" si="244"/>
        <v>3</v>
      </c>
      <c r="AQ249" s="49">
        <f t="shared" si="245"/>
        <v>0</v>
      </c>
      <c r="AR249" s="13">
        <f t="shared" si="246"/>
        <v>0</v>
      </c>
      <c r="AS249" s="4">
        <f t="shared" si="247"/>
        <v>0</v>
      </c>
      <c r="AT249" s="13">
        <f t="shared" si="248"/>
        <v>0</v>
      </c>
      <c r="AU249" s="49">
        <f t="shared" si="249"/>
        <v>1</v>
      </c>
      <c r="AV249" s="13">
        <f t="shared" si="250"/>
        <v>0.33333333333333331</v>
      </c>
      <c r="AW249" s="49">
        <f t="shared" si="251"/>
        <v>2</v>
      </c>
      <c r="AX249" s="13">
        <f t="shared" si="252"/>
        <v>0.66666666666666663</v>
      </c>
      <c r="AY249" s="49">
        <f t="shared" si="253"/>
        <v>0</v>
      </c>
      <c r="AZ249" s="13">
        <f t="shared" si="254"/>
        <v>0</v>
      </c>
      <c r="BA249" s="4">
        <f t="shared" si="255"/>
        <v>1</v>
      </c>
      <c r="BB249" s="13">
        <f t="shared" si="256"/>
        <v>0.33333333333333331</v>
      </c>
      <c r="BC249" s="34">
        <f t="shared" si="257"/>
        <v>1.8181818181818181E-2</v>
      </c>
    </row>
    <row r="250" spans="1:55">
      <c r="A250" t="s">
        <v>94</v>
      </c>
      <c r="B250" s="15" t="s">
        <v>114</v>
      </c>
      <c r="L250" s="7" t="s">
        <v>2</v>
      </c>
      <c r="AP250" s="4">
        <f t="shared" si="244"/>
        <v>2</v>
      </c>
      <c r="AQ250" s="49">
        <f t="shared" si="245"/>
        <v>1</v>
      </c>
      <c r="AR250" s="13">
        <f t="shared" si="246"/>
        <v>0.5</v>
      </c>
      <c r="AS250" s="4">
        <f t="shared" si="247"/>
        <v>0</v>
      </c>
      <c r="AT250" s="13">
        <f t="shared" si="248"/>
        <v>0</v>
      </c>
      <c r="AU250" s="49">
        <f t="shared" si="249"/>
        <v>1</v>
      </c>
      <c r="AV250" s="13">
        <f t="shared" si="250"/>
        <v>0.5</v>
      </c>
      <c r="AW250" s="49">
        <f t="shared" si="251"/>
        <v>0</v>
      </c>
      <c r="AX250" s="13">
        <f t="shared" si="252"/>
        <v>0</v>
      </c>
      <c r="AY250" s="49">
        <f t="shared" si="253"/>
        <v>0</v>
      </c>
      <c r="AZ250" s="13">
        <f t="shared" si="254"/>
        <v>0</v>
      </c>
      <c r="BA250" s="4">
        <f t="shared" si="255"/>
        <v>1</v>
      </c>
      <c r="BB250" s="13">
        <f t="shared" si="256"/>
        <v>0.5</v>
      </c>
      <c r="BC250" s="34">
        <f t="shared" si="257"/>
        <v>1.8181818181818181E-2</v>
      </c>
    </row>
    <row r="251" spans="1:55">
      <c r="A251" t="s">
        <v>28</v>
      </c>
      <c r="L251" s="18" t="s">
        <v>2</v>
      </c>
      <c r="AF251" s="18" t="s">
        <v>117</v>
      </c>
      <c r="AP251" s="4">
        <f t="shared" si="244"/>
        <v>1</v>
      </c>
      <c r="AQ251" s="49">
        <f t="shared" si="245"/>
        <v>0</v>
      </c>
      <c r="AR251" s="13">
        <f t="shared" si="246"/>
        <v>0</v>
      </c>
      <c r="AS251" s="4">
        <f t="shared" si="247"/>
        <v>0</v>
      </c>
      <c r="AT251" s="13">
        <f t="shared" si="248"/>
        <v>0</v>
      </c>
      <c r="AU251" s="49">
        <f t="shared" si="249"/>
        <v>1</v>
      </c>
      <c r="AV251" s="13">
        <f t="shared" si="250"/>
        <v>1</v>
      </c>
      <c r="AW251" s="49">
        <f t="shared" si="251"/>
        <v>0</v>
      </c>
      <c r="AX251" s="13">
        <f t="shared" si="252"/>
        <v>0</v>
      </c>
      <c r="AY251" s="49">
        <f t="shared" si="253"/>
        <v>1</v>
      </c>
      <c r="AZ251" s="13">
        <f t="shared" si="254"/>
        <v>1</v>
      </c>
      <c r="BA251" s="4">
        <f t="shared" si="255"/>
        <v>1</v>
      </c>
      <c r="BB251" s="13">
        <f t="shared" si="256"/>
        <v>1</v>
      </c>
      <c r="BC251" s="34">
        <f t="shared" si="257"/>
        <v>1.8181818181818181E-2</v>
      </c>
    </row>
    <row r="252" spans="1:55">
      <c r="A252" t="s">
        <v>81</v>
      </c>
      <c r="V252" s="15" t="s">
        <v>2</v>
      </c>
      <c r="AP252" s="4">
        <f t="shared" si="244"/>
        <v>1</v>
      </c>
      <c r="AQ252" s="49">
        <f t="shared" si="245"/>
        <v>0</v>
      </c>
      <c r="AR252" s="13">
        <f t="shared" si="246"/>
        <v>0</v>
      </c>
      <c r="AS252" s="4">
        <f t="shared" si="247"/>
        <v>0</v>
      </c>
      <c r="AT252" s="13">
        <f t="shared" si="248"/>
        <v>0</v>
      </c>
      <c r="AU252" s="49">
        <f t="shared" si="249"/>
        <v>0</v>
      </c>
      <c r="AV252" s="13">
        <f t="shared" si="250"/>
        <v>0</v>
      </c>
      <c r="AW252" s="49">
        <f t="shared" si="251"/>
        <v>1</v>
      </c>
      <c r="AX252" s="13">
        <f t="shared" si="252"/>
        <v>1</v>
      </c>
      <c r="AY252" s="49">
        <f t="shared" si="253"/>
        <v>0</v>
      </c>
      <c r="AZ252" s="13">
        <f t="shared" si="254"/>
        <v>0</v>
      </c>
      <c r="BA252" s="4">
        <f t="shared" si="255"/>
        <v>0</v>
      </c>
      <c r="BB252" s="13">
        <f t="shared" si="256"/>
        <v>0</v>
      </c>
      <c r="BC252" s="34">
        <f t="shared" si="257"/>
        <v>0</v>
      </c>
    </row>
    <row r="253" spans="1:55">
      <c r="A253" t="s">
        <v>105</v>
      </c>
      <c r="B253" s="16" t="s">
        <v>115</v>
      </c>
      <c r="AP253" s="4">
        <f t="shared" si="244"/>
        <v>1</v>
      </c>
      <c r="AQ253" s="49">
        <f t="shared" si="245"/>
        <v>1</v>
      </c>
      <c r="AR253" s="13">
        <f t="shared" si="246"/>
        <v>1</v>
      </c>
      <c r="AS253" s="4">
        <f t="shared" si="247"/>
        <v>0</v>
      </c>
      <c r="AT253" s="13">
        <f t="shared" si="248"/>
        <v>0</v>
      </c>
      <c r="AU253" s="49">
        <f t="shared" si="249"/>
        <v>0</v>
      </c>
      <c r="AV253" s="13">
        <f t="shared" si="250"/>
        <v>0</v>
      </c>
      <c r="AW253" s="49">
        <f t="shared" si="251"/>
        <v>0</v>
      </c>
      <c r="AX253" s="13">
        <f t="shared" si="252"/>
        <v>0</v>
      </c>
      <c r="AY253" s="49">
        <f t="shared" si="253"/>
        <v>0</v>
      </c>
      <c r="AZ253" s="13">
        <f t="shared" si="254"/>
        <v>0</v>
      </c>
      <c r="BA253" s="4">
        <f t="shared" si="255"/>
        <v>0</v>
      </c>
      <c r="BB253" s="13">
        <f t="shared" si="256"/>
        <v>0</v>
      </c>
      <c r="BC253" s="34">
        <f t="shared" si="257"/>
        <v>0</v>
      </c>
    </row>
    <row r="254" spans="1:55">
      <c r="A254" s="38" t="s">
        <v>144</v>
      </c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F254" s="31"/>
      <c r="AG254" s="31"/>
      <c r="AH254" s="31"/>
      <c r="AI254" s="31"/>
      <c r="AJ254" s="31"/>
      <c r="AK254" s="31"/>
      <c r="AL254" s="31"/>
      <c r="AM254" s="31"/>
      <c r="AN254" s="31"/>
      <c r="AO254" s="31"/>
      <c r="AP254" s="31"/>
      <c r="AQ254" s="31"/>
      <c r="AR254" s="32"/>
      <c r="AS254" s="31"/>
      <c r="AT254" s="32"/>
      <c r="AU254" s="31"/>
      <c r="AV254" s="32"/>
      <c r="AW254" s="31"/>
      <c r="AX254" s="32"/>
      <c r="AY254" s="31"/>
      <c r="AZ254" s="33"/>
      <c r="BA254" s="31"/>
      <c r="BB254" s="33"/>
      <c r="BC254" s="33"/>
    </row>
    <row r="255" spans="1:55">
      <c r="A255" s="37" t="s">
        <v>121</v>
      </c>
      <c r="B255" s="15" t="s">
        <v>114</v>
      </c>
      <c r="C255" s="15" t="s">
        <v>114</v>
      </c>
      <c r="D255" s="16" t="s">
        <v>115</v>
      </c>
      <c r="G255" s="7" t="s">
        <v>5</v>
      </c>
      <c r="H255" s="19" t="s">
        <v>113</v>
      </c>
      <c r="L255" s="7" t="s">
        <v>2</v>
      </c>
      <c r="M255" s="7" t="s">
        <v>2</v>
      </c>
      <c r="N255" s="7" t="s">
        <v>2</v>
      </c>
      <c r="O255" s="7" t="s">
        <v>2</v>
      </c>
      <c r="P255" s="7" t="s">
        <v>2</v>
      </c>
      <c r="Q255" s="7" t="s">
        <v>2</v>
      </c>
      <c r="R255" s="18" t="s">
        <v>2</v>
      </c>
      <c r="V255" s="15" t="s">
        <v>2</v>
      </c>
      <c r="W255" s="15" t="s">
        <v>2</v>
      </c>
      <c r="X255" s="16" t="s">
        <v>2</v>
      </c>
      <c r="Y255" s="16" t="s">
        <v>2</v>
      </c>
      <c r="AF255" s="7" t="s">
        <v>6</v>
      </c>
      <c r="AG255" s="7" t="s">
        <v>6</v>
      </c>
      <c r="AH255" s="7" t="s">
        <v>6</v>
      </c>
      <c r="AI255" s="7" t="s">
        <v>6</v>
      </c>
      <c r="AJ255" s="7" t="s">
        <v>6</v>
      </c>
      <c r="AP255" s="4">
        <f t="shared" ref="AP255:AP269" si="258">COUNTA(B255:AE255)</f>
        <v>16</v>
      </c>
      <c r="AQ255" s="49">
        <f t="shared" ref="AQ255:AQ269" si="259">COUNTA(B255:F255)</f>
        <v>3</v>
      </c>
      <c r="AR255" s="13">
        <f t="shared" ref="AR255:AR269" si="260">AQ255/$AP255</f>
        <v>0.1875</v>
      </c>
      <c r="AS255" s="4">
        <f t="shared" ref="AS255:AS269" si="261">COUNTA(G255:K255)</f>
        <v>2</v>
      </c>
      <c r="AT255" s="13">
        <f t="shared" ref="AT255:AT269" si="262">AS255/$AP255</f>
        <v>0.125</v>
      </c>
      <c r="AU255" s="49">
        <f t="shared" ref="AU255:AU269" si="263">COUNTA(L255:U255)</f>
        <v>7</v>
      </c>
      <c r="AV255" s="13">
        <f t="shared" ref="AV255:AV269" si="264">AU255/$AP255</f>
        <v>0.4375</v>
      </c>
      <c r="AW255" s="49">
        <f t="shared" ref="AW255:AW269" si="265">COUNTA(V255:AE255)</f>
        <v>4</v>
      </c>
      <c r="AX255" s="13">
        <f t="shared" ref="AX255:AX269" si="266">AW255/$AP255</f>
        <v>0.25</v>
      </c>
      <c r="AY255" s="49">
        <f t="shared" ref="AY255:AY269" si="267">COUNTA(AF255:AO255)</f>
        <v>5</v>
      </c>
      <c r="AZ255" s="13">
        <f t="shared" ref="AZ255:AZ269" si="268">AY255/$AP255</f>
        <v>0.3125</v>
      </c>
      <c r="BA255" s="4">
        <f t="shared" ref="BA255:BA269" si="269">AS255+AU255</f>
        <v>9</v>
      </c>
      <c r="BB255" s="13">
        <f t="shared" ref="BB255:BB269" si="270">BA255/$AP255</f>
        <v>0.5625</v>
      </c>
      <c r="BC255" s="34">
        <f t="shared" ref="BC255:BC269" si="271">BA255/46</f>
        <v>0.19565217391304349</v>
      </c>
    </row>
    <row r="256" spans="1:55">
      <c r="A256" t="s">
        <v>91</v>
      </c>
      <c r="G256" s="7" t="s">
        <v>5</v>
      </c>
      <c r="H256" s="7" t="s">
        <v>5</v>
      </c>
      <c r="I256" s="7" t="s">
        <v>5</v>
      </c>
      <c r="J256" s="7" t="s">
        <v>5</v>
      </c>
      <c r="L256" s="7" t="s">
        <v>2</v>
      </c>
      <c r="M256" s="7" t="s">
        <v>2</v>
      </c>
      <c r="N256" s="7" t="s">
        <v>2</v>
      </c>
      <c r="O256" s="7" t="s">
        <v>2</v>
      </c>
      <c r="P256" s="46"/>
      <c r="Q256" s="46"/>
      <c r="V256" s="15" t="s">
        <v>2</v>
      </c>
      <c r="W256" s="15" t="s">
        <v>2</v>
      </c>
      <c r="X256" s="15" t="s">
        <v>2</v>
      </c>
      <c r="Y256" s="24" t="s">
        <v>118</v>
      </c>
      <c r="AF256" s="7" t="s">
        <v>6</v>
      </c>
      <c r="AG256" s="7" t="s">
        <v>6</v>
      </c>
      <c r="AH256" s="7" t="s">
        <v>6</v>
      </c>
      <c r="AP256" s="4">
        <f t="shared" si="258"/>
        <v>12</v>
      </c>
      <c r="AQ256" s="49">
        <f t="shared" si="259"/>
        <v>0</v>
      </c>
      <c r="AR256" s="13">
        <f t="shared" si="260"/>
        <v>0</v>
      </c>
      <c r="AS256" s="4">
        <f t="shared" si="261"/>
        <v>4</v>
      </c>
      <c r="AT256" s="13">
        <f t="shared" si="262"/>
        <v>0.33333333333333331</v>
      </c>
      <c r="AU256" s="49">
        <f t="shared" si="263"/>
        <v>4</v>
      </c>
      <c r="AV256" s="13">
        <f t="shared" si="264"/>
        <v>0.33333333333333331</v>
      </c>
      <c r="AW256" s="49">
        <f t="shared" si="265"/>
        <v>4</v>
      </c>
      <c r="AX256" s="13">
        <f t="shared" si="266"/>
        <v>0.33333333333333331</v>
      </c>
      <c r="AY256" s="49">
        <f t="shared" si="267"/>
        <v>3</v>
      </c>
      <c r="AZ256" s="13">
        <f t="shared" si="268"/>
        <v>0.25</v>
      </c>
      <c r="BA256" s="4">
        <f t="shared" si="269"/>
        <v>8</v>
      </c>
      <c r="BB256" s="13">
        <f t="shared" si="270"/>
        <v>0.66666666666666663</v>
      </c>
      <c r="BC256" s="34">
        <f t="shared" si="271"/>
        <v>0.17391304347826086</v>
      </c>
    </row>
    <row r="257" spans="1:55">
      <c r="A257" t="s">
        <v>106</v>
      </c>
      <c r="G257" s="46"/>
      <c r="H257" s="20"/>
      <c r="I257" s="46"/>
      <c r="J257" s="46"/>
      <c r="L257" s="7" t="s">
        <v>2</v>
      </c>
      <c r="M257" s="7" t="s">
        <v>2</v>
      </c>
      <c r="N257" s="7" t="s">
        <v>2</v>
      </c>
      <c r="O257" s="7" t="s">
        <v>2</v>
      </c>
      <c r="P257" s="6" t="s">
        <v>2</v>
      </c>
      <c r="Q257" s="18" t="s">
        <v>2</v>
      </c>
      <c r="V257" s="15" t="s">
        <v>2</v>
      </c>
      <c r="W257" s="15" t="s">
        <v>2</v>
      </c>
      <c r="X257" s="46"/>
      <c r="Y257" s="46"/>
      <c r="AF257" s="7" t="s">
        <v>6</v>
      </c>
      <c r="AG257" s="7" t="s">
        <v>6</v>
      </c>
      <c r="AH257" s="46"/>
      <c r="AP257" s="4">
        <f t="shared" si="258"/>
        <v>8</v>
      </c>
      <c r="AQ257" s="49">
        <f t="shared" si="259"/>
        <v>0</v>
      </c>
      <c r="AR257" s="13">
        <f t="shared" si="260"/>
        <v>0</v>
      </c>
      <c r="AS257" s="4">
        <f t="shared" si="261"/>
        <v>0</v>
      </c>
      <c r="AT257" s="13">
        <f t="shared" si="262"/>
        <v>0</v>
      </c>
      <c r="AU257" s="49">
        <f t="shared" si="263"/>
        <v>6</v>
      </c>
      <c r="AV257" s="13">
        <f t="shared" si="264"/>
        <v>0.75</v>
      </c>
      <c r="AW257" s="49">
        <f t="shared" si="265"/>
        <v>2</v>
      </c>
      <c r="AX257" s="13">
        <f t="shared" si="266"/>
        <v>0.25</v>
      </c>
      <c r="AY257" s="49">
        <f t="shared" si="267"/>
        <v>2</v>
      </c>
      <c r="AZ257" s="13">
        <f t="shared" si="268"/>
        <v>0.25</v>
      </c>
      <c r="BA257" s="4">
        <f t="shared" si="269"/>
        <v>6</v>
      </c>
      <c r="BB257" s="13">
        <f t="shared" si="270"/>
        <v>0.75</v>
      </c>
      <c r="BC257" s="34">
        <f t="shared" si="271"/>
        <v>0.13043478260869565</v>
      </c>
    </row>
    <row r="258" spans="1:55">
      <c r="A258" t="s">
        <v>104</v>
      </c>
      <c r="G258" s="7" t="s">
        <v>5</v>
      </c>
      <c r="H258" s="7" t="s">
        <v>5</v>
      </c>
      <c r="I258" s="7" t="s">
        <v>5</v>
      </c>
      <c r="J258" s="7" t="s">
        <v>5</v>
      </c>
      <c r="K258" s="7" t="s">
        <v>5</v>
      </c>
      <c r="L258" s="7" t="s">
        <v>2</v>
      </c>
      <c r="M258" s="46"/>
      <c r="N258" s="46"/>
      <c r="V258" s="46"/>
      <c r="AF258" s="46"/>
      <c r="AG258" s="46"/>
      <c r="AH258" s="46"/>
      <c r="AP258" s="4">
        <f t="shared" si="258"/>
        <v>6</v>
      </c>
      <c r="AQ258" s="49">
        <f t="shared" si="259"/>
        <v>0</v>
      </c>
      <c r="AR258" s="13">
        <f t="shared" si="260"/>
        <v>0</v>
      </c>
      <c r="AS258" s="4">
        <f t="shared" si="261"/>
        <v>5</v>
      </c>
      <c r="AT258" s="13">
        <f t="shared" si="262"/>
        <v>0.83333333333333337</v>
      </c>
      <c r="AU258" s="49">
        <f t="shared" si="263"/>
        <v>1</v>
      </c>
      <c r="AV258" s="13">
        <f t="shared" si="264"/>
        <v>0.16666666666666666</v>
      </c>
      <c r="AW258" s="49">
        <f t="shared" si="265"/>
        <v>0</v>
      </c>
      <c r="AX258" s="13">
        <f t="shared" si="266"/>
        <v>0</v>
      </c>
      <c r="AY258" s="49">
        <f t="shared" si="267"/>
        <v>0</v>
      </c>
      <c r="AZ258" s="13">
        <f t="shared" si="268"/>
        <v>0</v>
      </c>
      <c r="BA258" s="4">
        <f t="shared" si="269"/>
        <v>6</v>
      </c>
      <c r="BB258" s="13">
        <f t="shared" si="270"/>
        <v>1</v>
      </c>
      <c r="BC258" s="34">
        <f t="shared" si="271"/>
        <v>0.13043478260869565</v>
      </c>
    </row>
    <row r="259" spans="1:55">
      <c r="A259" t="s">
        <v>101</v>
      </c>
      <c r="L259" s="7" t="s">
        <v>2</v>
      </c>
      <c r="M259" s="7" t="s">
        <v>2</v>
      </c>
      <c r="N259" s="18" t="s">
        <v>2</v>
      </c>
      <c r="V259" s="15" t="s">
        <v>2</v>
      </c>
      <c r="W259" s="46"/>
      <c r="X259" s="46"/>
      <c r="AF259" s="7" t="s">
        <v>6</v>
      </c>
      <c r="AG259" s="7" t="s">
        <v>6</v>
      </c>
      <c r="AH259" s="18" t="s">
        <v>117</v>
      </c>
      <c r="AP259" s="4">
        <f t="shared" si="258"/>
        <v>4</v>
      </c>
      <c r="AQ259" s="49">
        <f t="shared" si="259"/>
        <v>0</v>
      </c>
      <c r="AR259" s="13">
        <f t="shared" si="260"/>
        <v>0</v>
      </c>
      <c r="AS259" s="4">
        <f t="shared" si="261"/>
        <v>0</v>
      </c>
      <c r="AT259" s="13">
        <f t="shared" si="262"/>
        <v>0</v>
      </c>
      <c r="AU259" s="49">
        <f t="shared" si="263"/>
        <v>3</v>
      </c>
      <c r="AV259" s="13">
        <f t="shared" si="264"/>
        <v>0.75</v>
      </c>
      <c r="AW259" s="49">
        <f t="shared" si="265"/>
        <v>1</v>
      </c>
      <c r="AX259" s="13">
        <f t="shared" si="266"/>
        <v>0.25</v>
      </c>
      <c r="AY259" s="49">
        <f t="shared" si="267"/>
        <v>3</v>
      </c>
      <c r="AZ259" s="13">
        <f t="shared" si="268"/>
        <v>0.75</v>
      </c>
      <c r="BA259" s="4">
        <f t="shared" si="269"/>
        <v>3</v>
      </c>
      <c r="BB259" s="13">
        <f t="shared" si="270"/>
        <v>0.75</v>
      </c>
      <c r="BC259" s="34">
        <f t="shared" si="271"/>
        <v>6.5217391304347824E-2</v>
      </c>
    </row>
    <row r="260" spans="1:55">
      <c r="A260" s="47" t="s">
        <v>89</v>
      </c>
      <c r="B260" s="46"/>
      <c r="L260" s="7" t="s">
        <v>2</v>
      </c>
      <c r="M260" s="7" t="s">
        <v>2</v>
      </c>
      <c r="V260" s="15" t="s">
        <v>2</v>
      </c>
      <c r="W260" s="15" t="s">
        <v>2</v>
      </c>
      <c r="X260" s="15" t="s">
        <v>2</v>
      </c>
      <c r="AF260" s="7" t="s">
        <v>6</v>
      </c>
      <c r="AP260" s="4">
        <f t="shared" si="258"/>
        <v>5</v>
      </c>
      <c r="AQ260" s="49">
        <f t="shared" si="259"/>
        <v>0</v>
      </c>
      <c r="AR260" s="13">
        <f t="shared" si="260"/>
        <v>0</v>
      </c>
      <c r="AS260" s="4">
        <f t="shared" si="261"/>
        <v>0</v>
      </c>
      <c r="AT260" s="13">
        <f t="shared" si="262"/>
        <v>0</v>
      </c>
      <c r="AU260" s="49">
        <f t="shared" si="263"/>
        <v>2</v>
      </c>
      <c r="AV260" s="13">
        <f t="shared" si="264"/>
        <v>0.4</v>
      </c>
      <c r="AW260" s="49">
        <f t="shared" si="265"/>
        <v>3</v>
      </c>
      <c r="AX260" s="13">
        <f t="shared" si="266"/>
        <v>0.6</v>
      </c>
      <c r="AY260" s="49">
        <f t="shared" si="267"/>
        <v>1</v>
      </c>
      <c r="AZ260" s="13">
        <f t="shared" si="268"/>
        <v>0.2</v>
      </c>
      <c r="BA260" s="4">
        <f t="shared" si="269"/>
        <v>2</v>
      </c>
      <c r="BB260" s="13">
        <f t="shared" si="270"/>
        <v>0.4</v>
      </c>
      <c r="BC260" s="34">
        <f t="shared" si="271"/>
        <v>4.3478260869565216E-2</v>
      </c>
    </row>
    <row r="261" spans="1:55">
      <c r="A261" t="s">
        <v>105</v>
      </c>
      <c r="B261" s="15" t="s">
        <v>114</v>
      </c>
      <c r="G261" s="46"/>
      <c r="H261" s="46"/>
      <c r="I261" s="46"/>
      <c r="J261" s="46"/>
      <c r="K261" s="46"/>
      <c r="L261" s="7" t="s">
        <v>2</v>
      </c>
      <c r="M261" s="18" t="s">
        <v>2</v>
      </c>
      <c r="AF261" s="7" t="s">
        <v>6</v>
      </c>
      <c r="AP261" s="4">
        <f t="shared" si="258"/>
        <v>3</v>
      </c>
      <c r="AQ261" s="49">
        <f t="shared" si="259"/>
        <v>1</v>
      </c>
      <c r="AR261" s="13">
        <f t="shared" si="260"/>
        <v>0.33333333333333331</v>
      </c>
      <c r="AS261" s="4">
        <f t="shared" si="261"/>
        <v>0</v>
      </c>
      <c r="AT261" s="13">
        <f t="shared" si="262"/>
        <v>0</v>
      </c>
      <c r="AU261" s="49">
        <f t="shared" si="263"/>
        <v>2</v>
      </c>
      <c r="AV261" s="13">
        <f t="shared" si="264"/>
        <v>0.66666666666666663</v>
      </c>
      <c r="AW261" s="49">
        <f t="shared" si="265"/>
        <v>0</v>
      </c>
      <c r="AX261" s="13">
        <f t="shared" si="266"/>
        <v>0</v>
      </c>
      <c r="AY261" s="49">
        <f t="shared" si="267"/>
        <v>1</v>
      </c>
      <c r="AZ261" s="13">
        <f t="shared" si="268"/>
        <v>0.33333333333333331</v>
      </c>
      <c r="BA261" s="4">
        <f t="shared" si="269"/>
        <v>2</v>
      </c>
      <c r="BB261" s="13">
        <f t="shared" si="270"/>
        <v>0.66666666666666663</v>
      </c>
      <c r="BC261" s="34">
        <f t="shared" si="271"/>
        <v>4.3478260869565216E-2</v>
      </c>
    </row>
    <row r="262" spans="1:55">
      <c r="A262" t="s">
        <v>96</v>
      </c>
      <c r="G262" s="7" t="s">
        <v>5</v>
      </c>
      <c r="L262" s="6" t="s">
        <v>2</v>
      </c>
      <c r="AF262" s="6" t="s">
        <v>6</v>
      </c>
      <c r="AP262" s="4">
        <f t="shared" si="258"/>
        <v>2</v>
      </c>
      <c r="AQ262" s="49">
        <f t="shared" si="259"/>
        <v>0</v>
      </c>
      <c r="AR262" s="13">
        <f t="shared" si="260"/>
        <v>0</v>
      </c>
      <c r="AS262" s="4">
        <f t="shared" si="261"/>
        <v>1</v>
      </c>
      <c r="AT262" s="13">
        <f t="shared" si="262"/>
        <v>0.5</v>
      </c>
      <c r="AU262" s="49">
        <f t="shared" si="263"/>
        <v>1</v>
      </c>
      <c r="AV262" s="13">
        <f t="shared" si="264"/>
        <v>0.5</v>
      </c>
      <c r="AW262" s="49">
        <f t="shared" si="265"/>
        <v>0</v>
      </c>
      <c r="AX262" s="13">
        <f t="shared" si="266"/>
        <v>0</v>
      </c>
      <c r="AY262" s="49">
        <f t="shared" si="267"/>
        <v>1</v>
      </c>
      <c r="AZ262" s="13">
        <f t="shared" si="268"/>
        <v>0.5</v>
      </c>
      <c r="BA262" s="4">
        <f t="shared" si="269"/>
        <v>2</v>
      </c>
      <c r="BB262" s="13">
        <f t="shared" si="270"/>
        <v>1</v>
      </c>
      <c r="BC262" s="34">
        <f t="shared" si="271"/>
        <v>4.3478260869565216E-2</v>
      </c>
    </row>
    <row r="263" spans="1:55">
      <c r="A263" t="s">
        <v>107</v>
      </c>
      <c r="B263" s="15" t="s">
        <v>114</v>
      </c>
      <c r="G263" s="10" t="s">
        <v>5</v>
      </c>
      <c r="H263" s="10" t="s">
        <v>5</v>
      </c>
      <c r="L263" s="46"/>
      <c r="AF263" s="46"/>
      <c r="AP263" s="4">
        <f t="shared" si="258"/>
        <v>3</v>
      </c>
      <c r="AQ263" s="49">
        <f t="shared" si="259"/>
        <v>1</v>
      </c>
      <c r="AR263" s="13">
        <f t="shared" si="260"/>
        <v>0.33333333333333331</v>
      </c>
      <c r="AS263" s="4">
        <f t="shared" si="261"/>
        <v>2</v>
      </c>
      <c r="AT263" s="13">
        <f t="shared" si="262"/>
        <v>0.66666666666666663</v>
      </c>
      <c r="AU263" s="49">
        <f t="shared" si="263"/>
        <v>0</v>
      </c>
      <c r="AV263" s="13">
        <f t="shared" si="264"/>
        <v>0</v>
      </c>
      <c r="AW263" s="49">
        <f t="shared" si="265"/>
        <v>0</v>
      </c>
      <c r="AX263" s="13">
        <f t="shared" si="266"/>
        <v>0</v>
      </c>
      <c r="AY263" s="49">
        <f t="shared" si="267"/>
        <v>0</v>
      </c>
      <c r="AZ263" s="13">
        <f t="shared" si="268"/>
        <v>0</v>
      </c>
      <c r="BA263" s="4">
        <f t="shared" si="269"/>
        <v>2</v>
      </c>
      <c r="BB263" s="13">
        <f t="shared" si="270"/>
        <v>0.66666666666666663</v>
      </c>
      <c r="BC263" s="34">
        <f t="shared" si="271"/>
        <v>4.3478260869565216E-2</v>
      </c>
    </row>
    <row r="264" spans="1:55">
      <c r="A264" t="s">
        <v>87</v>
      </c>
      <c r="B264" s="46"/>
      <c r="G264" s="46"/>
      <c r="H264" s="46"/>
      <c r="L264" s="7" t="s">
        <v>2</v>
      </c>
      <c r="AF264" s="7" t="s">
        <v>6</v>
      </c>
      <c r="AP264" s="4">
        <f t="shared" si="258"/>
        <v>1</v>
      </c>
      <c r="AQ264" s="49">
        <f t="shared" si="259"/>
        <v>0</v>
      </c>
      <c r="AR264" s="13">
        <f t="shared" si="260"/>
        <v>0</v>
      </c>
      <c r="AS264" s="4">
        <f t="shared" si="261"/>
        <v>0</v>
      </c>
      <c r="AT264" s="13">
        <f t="shared" si="262"/>
        <v>0</v>
      </c>
      <c r="AU264" s="49">
        <f t="shared" si="263"/>
        <v>1</v>
      </c>
      <c r="AV264" s="13">
        <f t="shared" si="264"/>
        <v>1</v>
      </c>
      <c r="AW264" s="49">
        <f t="shared" si="265"/>
        <v>0</v>
      </c>
      <c r="AX264" s="13">
        <f t="shared" si="266"/>
        <v>0</v>
      </c>
      <c r="AY264" s="49">
        <f t="shared" si="267"/>
        <v>1</v>
      </c>
      <c r="AZ264" s="13">
        <f t="shared" si="268"/>
        <v>1</v>
      </c>
      <c r="BA264" s="4">
        <f t="shared" si="269"/>
        <v>1</v>
      </c>
      <c r="BB264" s="13">
        <f t="shared" si="270"/>
        <v>1</v>
      </c>
      <c r="BC264" s="34">
        <f t="shared" si="271"/>
        <v>2.1739130434782608E-2</v>
      </c>
    </row>
    <row r="265" spans="1:55">
      <c r="A265" t="s">
        <v>18</v>
      </c>
      <c r="G265" s="7" t="s">
        <v>5</v>
      </c>
      <c r="AP265" s="4">
        <f t="shared" si="258"/>
        <v>1</v>
      </c>
      <c r="AQ265" s="49">
        <f t="shared" si="259"/>
        <v>0</v>
      </c>
      <c r="AR265" s="13">
        <f t="shared" si="260"/>
        <v>0</v>
      </c>
      <c r="AS265" s="4">
        <f t="shared" si="261"/>
        <v>1</v>
      </c>
      <c r="AT265" s="13">
        <f t="shared" si="262"/>
        <v>1</v>
      </c>
      <c r="AU265" s="49">
        <f t="shared" si="263"/>
        <v>0</v>
      </c>
      <c r="AV265" s="13">
        <f t="shared" si="264"/>
        <v>0</v>
      </c>
      <c r="AW265" s="49">
        <f t="shared" si="265"/>
        <v>0</v>
      </c>
      <c r="AX265" s="13">
        <f t="shared" si="266"/>
        <v>0</v>
      </c>
      <c r="AY265" s="49">
        <f t="shared" si="267"/>
        <v>0</v>
      </c>
      <c r="AZ265" s="13">
        <f t="shared" si="268"/>
        <v>0</v>
      </c>
      <c r="BA265" s="4">
        <f t="shared" si="269"/>
        <v>1</v>
      </c>
      <c r="BB265" s="13">
        <f t="shared" si="270"/>
        <v>1</v>
      </c>
      <c r="BC265" s="34">
        <f t="shared" si="271"/>
        <v>2.1739130434782608E-2</v>
      </c>
    </row>
    <row r="266" spans="1:55">
      <c r="A266" t="s">
        <v>80</v>
      </c>
      <c r="B266" s="16" t="s">
        <v>115</v>
      </c>
      <c r="G266" s="7" t="s">
        <v>5</v>
      </c>
      <c r="V266" s="15" t="s">
        <v>2</v>
      </c>
      <c r="AP266" s="4">
        <f t="shared" si="258"/>
        <v>3</v>
      </c>
      <c r="AQ266" s="49">
        <f t="shared" si="259"/>
        <v>1</v>
      </c>
      <c r="AR266" s="13">
        <f t="shared" si="260"/>
        <v>0.33333333333333331</v>
      </c>
      <c r="AS266" s="4">
        <f t="shared" si="261"/>
        <v>1</v>
      </c>
      <c r="AT266" s="13">
        <f t="shared" si="262"/>
        <v>0.33333333333333331</v>
      </c>
      <c r="AU266" s="49">
        <f t="shared" si="263"/>
        <v>0</v>
      </c>
      <c r="AV266" s="13">
        <f t="shared" si="264"/>
        <v>0</v>
      </c>
      <c r="AW266" s="49">
        <f t="shared" si="265"/>
        <v>1</v>
      </c>
      <c r="AX266" s="13">
        <f t="shared" si="266"/>
        <v>0.33333333333333331</v>
      </c>
      <c r="AY266" s="49">
        <f t="shared" si="267"/>
        <v>0</v>
      </c>
      <c r="AZ266" s="13">
        <f t="shared" si="268"/>
        <v>0</v>
      </c>
      <c r="BA266" s="4">
        <f t="shared" si="269"/>
        <v>1</v>
      </c>
      <c r="BB266" s="13">
        <f t="shared" si="270"/>
        <v>0.33333333333333331</v>
      </c>
      <c r="BC266" s="34">
        <f t="shared" si="271"/>
        <v>2.1739130434782608E-2</v>
      </c>
    </row>
    <row r="267" spans="1:55">
      <c r="A267" t="s">
        <v>94</v>
      </c>
      <c r="G267" s="10" t="s">
        <v>5</v>
      </c>
      <c r="AP267" s="4">
        <f t="shared" si="258"/>
        <v>1</v>
      </c>
      <c r="AQ267" s="49">
        <f t="shared" si="259"/>
        <v>0</v>
      </c>
      <c r="AR267" s="13">
        <f t="shared" si="260"/>
        <v>0</v>
      </c>
      <c r="AS267" s="4">
        <f t="shared" si="261"/>
        <v>1</v>
      </c>
      <c r="AT267" s="13">
        <f t="shared" si="262"/>
        <v>1</v>
      </c>
      <c r="AU267" s="49">
        <f t="shared" si="263"/>
        <v>0</v>
      </c>
      <c r="AV267" s="13">
        <f t="shared" si="264"/>
        <v>0</v>
      </c>
      <c r="AW267" s="49">
        <f t="shared" si="265"/>
        <v>0</v>
      </c>
      <c r="AX267" s="13">
        <f t="shared" si="266"/>
        <v>0</v>
      </c>
      <c r="AY267" s="49">
        <f t="shared" si="267"/>
        <v>0</v>
      </c>
      <c r="AZ267" s="13">
        <f t="shared" si="268"/>
        <v>0</v>
      </c>
      <c r="BA267" s="4">
        <f t="shared" si="269"/>
        <v>1</v>
      </c>
      <c r="BB267" s="13">
        <f t="shared" si="270"/>
        <v>1</v>
      </c>
      <c r="BC267" s="34">
        <f t="shared" si="271"/>
        <v>2.1739130434782608E-2</v>
      </c>
    </row>
    <row r="268" spans="1:55">
      <c r="A268" t="s">
        <v>102</v>
      </c>
      <c r="B268" s="16" t="s">
        <v>115</v>
      </c>
      <c r="AP268" s="4">
        <f t="shared" si="258"/>
        <v>1</v>
      </c>
      <c r="AQ268" s="49">
        <f t="shared" si="259"/>
        <v>1</v>
      </c>
      <c r="AR268" s="13">
        <f t="shared" si="260"/>
        <v>1</v>
      </c>
      <c r="AS268" s="4">
        <f t="shared" si="261"/>
        <v>0</v>
      </c>
      <c r="AT268" s="13">
        <f t="shared" si="262"/>
        <v>0</v>
      </c>
      <c r="AU268" s="49">
        <f t="shared" si="263"/>
        <v>0</v>
      </c>
      <c r="AV268" s="13">
        <f t="shared" si="264"/>
        <v>0</v>
      </c>
      <c r="AW268" s="49">
        <f t="shared" si="265"/>
        <v>0</v>
      </c>
      <c r="AX268" s="13">
        <f t="shared" si="266"/>
        <v>0</v>
      </c>
      <c r="AY268" s="49">
        <f t="shared" si="267"/>
        <v>0</v>
      </c>
      <c r="AZ268" s="13">
        <f t="shared" si="268"/>
        <v>0</v>
      </c>
      <c r="BA268" s="4">
        <f t="shared" si="269"/>
        <v>0</v>
      </c>
      <c r="BB268" s="13">
        <f t="shared" si="270"/>
        <v>0</v>
      </c>
      <c r="BC268" s="34">
        <f t="shared" si="271"/>
        <v>0</v>
      </c>
    </row>
    <row r="269" spans="1:55">
      <c r="A269" t="s">
        <v>67</v>
      </c>
      <c r="B269" s="16" t="s">
        <v>115</v>
      </c>
      <c r="AP269" s="4">
        <f t="shared" si="258"/>
        <v>1</v>
      </c>
      <c r="AQ269" s="49">
        <f t="shared" si="259"/>
        <v>1</v>
      </c>
      <c r="AR269" s="13">
        <f t="shared" si="260"/>
        <v>1</v>
      </c>
      <c r="AS269" s="4">
        <f t="shared" si="261"/>
        <v>0</v>
      </c>
      <c r="AT269" s="13">
        <f t="shared" si="262"/>
        <v>0</v>
      </c>
      <c r="AU269" s="49">
        <f t="shared" si="263"/>
        <v>0</v>
      </c>
      <c r="AV269" s="13">
        <f t="shared" si="264"/>
        <v>0</v>
      </c>
      <c r="AW269" s="49">
        <f t="shared" si="265"/>
        <v>0</v>
      </c>
      <c r="AX269" s="13">
        <f t="shared" si="266"/>
        <v>0</v>
      </c>
      <c r="AY269" s="49">
        <f t="shared" si="267"/>
        <v>0</v>
      </c>
      <c r="AZ269" s="13">
        <f t="shared" si="268"/>
        <v>0</v>
      </c>
      <c r="BA269" s="4">
        <f t="shared" si="269"/>
        <v>0</v>
      </c>
      <c r="BB269" s="13">
        <f t="shared" si="270"/>
        <v>0</v>
      </c>
      <c r="BC269" s="34">
        <f t="shared" si="271"/>
        <v>0</v>
      </c>
    </row>
    <row r="270" spans="1:55">
      <c r="A270" s="38" t="s">
        <v>145</v>
      </c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  <c r="AH270" s="31"/>
      <c r="AI270" s="31"/>
      <c r="AJ270" s="31"/>
      <c r="AK270" s="31"/>
      <c r="AL270" s="31"/>
      <c r="AM270" s="31"/>
      <c r="AN270" s="31"/>
      <c r="AO270" s="31"/>
      <c r="AP270" s="31"/>
      <c r="AQ270" s="31"/>
      <c r="AR270" s="32"/>
      <c r="AS270" s="31"/>
      <c r="AT270" s="32"/>
      <c r="AU270" s="31"/>
      <c r="AV270" s="32"/>
      <c r="AW270" s="31"/>
      <c r="AX270" s="32"/>
      <c r="AY270" s="31"/>
      <c r="AZ270" s="33"/>
      <c r="BA270" s="31"/>
      <c r="BB270" s="33"/>
      <c r="BC270" s="33"/>
    </row>
    <row r="271" spans="1:55">
      <c r="A271" s="52" t="s">
        <v>108</v>
      </c>
      <c r="G271" s="7" t="s">
        <v>5</v>
      </c>
      <c r="H271" s="7" t="s">
        <v>5</v>
      </c>
      <c r="I271" s="7" t="s">
        <v>5</v>
      </c>
      <c r="J271" s="7" t="s">
        <v>5</v>
      </c>
      <c r="K271" s="7" t="s">
        <v>5</v>
      </c>
      <c r="L271" s="7" t="s">
        <v>2</v>
      </c>
      <c r="M271" s="7" t="s">
        <v>2</v>
      </c>
      <c r="N271" s="7" t="s">
        <v>2</v>
      </c>
      <c r="O271" s="7" t="s">
        <v>2</v>
      </c>
      <c r="P271" s="7" t="s">
        <v>2</v>
      </c>
      <c r="Q271" s="7" t="s">
        <v>2</v>
      </c>
      <c r="R271" s="7" t="s">
        <v>2</v>
      </c>
      <c r="S271" s="7" t="s">
        <v>2</v>
      </c>
      <c r="T271" s="7" t="s">
        <v>2</v>
      </c>
      <c r="U271" s="7" t="s">
        <v>2</v>
      </c>
      <c r="V271" s="16" t="s">
        <v>2</v>
      </c>
      <c r="W271" s="16" t="s">
        <v>2</v>
      </c>
      <c r="AF271" s="7" t="s">
        <v>6</v>
      </c>
      <c r="AG271" s="7" t="s">
        <v>6</v>
      </c>
      <c r="AH271" s="7" t="s">
        <v>6</v>
      </c>
      <c r="AI271" s="7" t="s">
        <v>6</v>
      </c>
      <c r="AJ271" s="7" t="s">
        <v>6</v>
      </c>
      <c r="AK271" s="7" t="s">
        <v>6</v>
      </c>
      <c r="AL271" s="7" t="s">
        <v>6</v>
      </c>
      <c r="AM271" s="7" t="s">
        <v>6</v>
      </c>
      <c r="AN271" s="7" t="s">
        <v>6</v>
      </c>
      <c r="AO271" s="6" t="s">
        <v>6</v>
      </c>
      <c r="AP271" s="50">
        <f>COUNTA(B271:AE272)</f>
        <v>20</v>
      </c>
      <c r="AQ271" s="50">
        <f>COUNTA(B271:F272)</f>
        <v>0</v>
      </c>
      <c r="AR271" s="51">
        <f t="shared" ref="AR271" si="272">AQ271/$AP271</f>
        <v>0</v>
      </c>
      <c r="AS271" s="50">
        <f>COUNTA(G271:K272)</f>
        <v>5</v>
      </c>
      <c r="AT271" s="51">
        <f t="shared" ref="AT271" si="273">AS271/$AP271</f>
        <v>0.25</v>
      </c>
      <c r="AU271" s="50">
        <f>COUNTA(L271:U272)</f>
        <v>13</v>
      </c>
      <c r="AV271" s="51">
        <f t="shared" ref="AV271" si="274">AU271/$AP271</f>
        <v>0.65</v>
      </c>
      <c r="AW271" s="50">
        <f>COUNTA(V271:AE272)</f>
        <v>2</v>
      </c>
      <c r="AX271" s="51">
        <f t="shared" ref="AX271" si="275">AW271/$AP271</f>
        <v>0.1</v>
      </c>
      <c r="AY271" s="50">
        <f>COUNTA(AF271:AO272)</f>
        <v>10</v>
      </c>
      <c r="AZ271" s="51">
        <f>AY271/$AP271</f>
        <v>0.5</v>
      </c>
      <c r="BA271" s="50">
        <f t="shared" ref="BA271" si="276">AS271+AU271</f>
        <v>18</v>
      </c>
      <c r="BB271" s="51">
        <f>BA271/$AP271</f>
        <v>0.9</v>
      </c>
      <c r="BC271" s="51">
        <f>BA271/43</f>
        <v>0.41860465116279072</v>
      </c>
    </row>
    <row r="272" spans="1:55">
      <c r="A272" s="52"/>
      <c r="G272" s="7"/>
      <c r="H272" s="7"/>
      <c r="I272" s="7"/>
      <c r="J272" s="7"/>
      <c r="K272" s="7"/>
      <c r="L272" s="7" t="s">
        <v>2</v>
      </c>
      <c r="M272" s="7" t="s">
        <v>2</v>
      </c>
      <c r="N272" s="6" t="s">
        <v>2</v>
      </c>
      <c r="O272" s="7"/>
      <c r="P272" s="7"/>
      <c r="Q272" s="7"/>
      <c r="R272" s="7"/>
      <c r="S272" s="7"/>
      <c r="T272" s="7"/>
      <c r="U272" s="7"/>
      <c r="V272" s="10"/>
      <c r="W272" s="10"/>
      <c r="AF272" s="7"/>
      <c r="AG272" s="7"/>
      <c r="AH272" s="7"/>
      <c r="AI272" s="7"/>
      <c r="AJ272" s="7"/>
      <c r="AK272" s="7"/>
      <c r="AL272" s="7"/>
      <c r="AM272" s="7"/>
      <c r="AN272" s="7"/>
      <c r="AO272" s="6"/>
      <c r="AP272" s="50"/>
      <c r="AQ272" s="50"/>
      <c r="AR272" s="51"/>
      <c r="AS272" s="50"/>
      <c r="AT272" s="51"/>
      <c r="AU272" s="50"/>
      <c r="AV272" s="51"/>
      <c r="AW272" s="50"/>
      <c r="AX272" s="51"/>
      <c r="AY272" s="50"/>
      <c r="AZ272" s="51"/>
      <c r="BA272" s="50"/>
      <c r="BB272" s="51"/>
      <c r="BC272" s="51"/>
    </row>
    <row r="273" spans="1:55">
      <c r="A273" t="s">
        <v>106</v>
      </c>
      <c r="G273" s="7" t="s">
        <v>5</v>
      </c>
      <c r="L273" s="7" t="s">
        <v>2</v>
      </c>
      <c r="M273" s="7" t="s">
        <v>2</v>
      </c>
      <c r="N273" s="6" t="s">
        <v>2</v>
      </c>
      <c r="V273" s="15" t="s">
        <v>2</v>
      </c>
      <c r="W273" s="16" t="s">
        <v>2</v>
      </c>
      <c r="AF273" s="7" t="s">
        <v>6</v>
      </c>
      <c r="AG273" s="6" t="s">
        <v>6</v>
      </c>
      <c r="AH273" s="6" t="s">
        <v>6</v>
      </c>
      <c r="AP273" s="4">
        <f t="shared" ref="AP273:AP285" si="277">COUNTA(B273:AE273)</f>
        <v>6</v>
      </c>
      <c r="AQ273" s="49">
        <f t="shared" ref="AQ273:AQ285" si="278">COUNTA(B273:F273)</f>
        <v>0</v>
      </c>
      <c r="AR273" s="13">
        <f t="shared" ref="AR273:AR285" si="279">AQ273/$AP273</f>
        <v>0</v>
      </c>
      <c r="AS273" s="4">
        <f t="shared" ref="AS273:AS285" si="280">COUNTA(G273:K273)</f>
        <v>1</v>
      </c>
      <c r="AT273" s="13">
        <f t="shared" ref="AT273:AT285" si="281">AS273/$AP273</f>
        <v>0.16666666666666666</v>
      </c>
      <c r="AU273" s="49">
        <f t="shared" ref="AU273:AU285" si="282">COUNTA(L273:U273)</f>
        <v>3</v>
      </c>
      <c r="AV273" s="13">
        <f t="shared" ref="AV273:AV285" si="283">AU273/$AP273</f>
        <v>0.5</v>
      </c>
      <c r="AW273" s="49">
        <f t="shared" ref="AW273:AW285" si="284">COUNTA(V273:AE273)</f>
        <v>2</v>
      </c>
      <c r="AX273" s="13">
        <f t="shared" ref="AX273:AX285" si="285">AW273/$AP273</f>
        <v>0.33333333333333331</v>
      </c>
      <c r="AY273" s="49">
        <f t="shared" ref="AY273:AY285" si="286">COUNTA(AF273:AO273)</f>
        <v>3</v>
      </c>
      <c r="AZ273" s="13">
        <f t="shared" ref="AZ273:AZ285" si="287">AY273/$AP273</f>
        <v>0.5</v>
      </c>
      <c r="BA273" s="4">
        <f t="shared" ref="BA273:BA285" si="288">AS273+AU273</f>
        <v>4</v>
      </c>
      <c r="BB273" s="13">
        <f t="shared" ref="BB273:BB285" si="289">BA273/$AP273</f>
        <v>0.66666666666666663</v>
      </c>
      <c r="BC273" s="34">
        <f t="shared" ref="BC273:BC285" si="290">BA273/43</f>
        <v>9.3023255813953487E-2</v>
      </c>
    </row>
    <row r="274" spans="1:55">
      <c r="A274" t="s">
        <v>96</v>
      </c>
      <c r="G274" s="7" t="s">
        <v>5</v>
      </c>
      <c r="L274" s="7" t="s">
        <v>2</v>
      </c>
      <c r="M274" s="6" t="s">
        <v>2</v>
      </c>
      <c r="V274" s="15" t="s">
        <v>2</v>
      </c>
      <c r="W274" s="15" t="s">
        <v>2</v>
      </c>
      <c r="AF274" s="7" t="s">
        <v>6</v>
      </c>
      <c r="AG274" s="7" t="s">
        <v>6</v>
      </c>
      <c r="AH274" s="6" t="s">
        <v>6</v>
      </c>
      <c r="AP274" s="4">
        <f t="shared" si="277"/>
        <v>5</v>
      </c>
      <c r="AQ274" s="49">
        <f t="shared" si="278"/>
        <v>0</v>
      </c>
      <c r="AR274" s="13">
        <f t="shared" si="279"/>
        <v>0</v>
      </c>
      <c r="AS274" s="4">
        <f t="shared" si="280"/>
        <v>1</v>
      </c>
      <c r="AT274" s="13">
        <f t="shared" si="281"/>
        <v>0.2</v>
      </c>
      <c r="AU274" s="49">
        <f t="shared" si="282"/>
        <v>2</v>
      </c>
      <c r="AV274" s="13">
        <f t="shared" si="283"/>
        <v>0.4</v>
      </c>
      <c r="AW274" s="49">
        <f t="shared" si="284"/>
        <v>2</v>
      </c>
      <c r="AX274" s="13">
        <f t="shared" si="285"/>
        <v>0.4</v>
      </c>
      <c r="AY274" s="49">
        <f t="shared" si="286"/>
        <v>3</v>
      </c>
      <c r="AZ274" s="13">
        <f t="shared" si="287"/>
        <v>0.6</v>
      </c>
      <c r="BA274" s="4">
        <f t="shared" si="288"/>
        <v>3</v>
      </c>
      <c r="BB274" s="13">
        <f t="shared" si="289"/>
        <v>0.6</v>
      </c>
      <c r="BC274" s="34">
        <f t="shared" si="290"/>
        <v>6.9767441860465115E-2</v>
      </c>
    </row>
    <row r="275" spans="1:55">
      <c r="A275" t="s">
        <v>110</v>
      </c>
      <c r="G275" s="10" t="s">
        <v>5</v>
      </c>
      <c r="L275" s="7" t="s">
        <v>2</v>
      </c>
      <c r="M275" s="6" t="s">
        <v>2</v>
      </c>
      <c r="AP275" s="4">
        <f t="shared" si="277"/>
        <v>3</v>
      </c>
      <c r="AQ275" s="49">
        <f t="shared" si="278"/>
        <v>0</v>
      </c>
      <c r="AR275" s="13">
        <f t="shared" si="279"/>
        <v>0</v>
      </c>
      <c r="AS275" s="4">
        <f t="shared" si="280"/>
        <v>1</v>
      </c>
      <c r="AT275" s="13">
        <f t="shared" si="281"/>
        <v>0.33333333333333331</v>
      </c>
      <c r="AU275" s="49">
        <f t="shared" si="282"/>
        <v>2</v>
      </c>
      <c r="AV275" s="13">
        <f t="shared" si="283"/>
        <v>0.66666666666666663</v>
      </c>
      <c r="AW275" s="49">
        <f t="shared" si="284"/>
        <v>0</v>
      </c>
      <c r="AX275" s="13">
        <f t="shared" si="285"/>
        <v>0</v>
      </c>
      <c r="AY275" s="49">
        <f t="shared" si="286"/>
        <v>0</v>
      </c>
      <c r="AZ275" s="13">
        <f t="shared" si="287"/>
        <v>0</v>
      </c>
      <c r="BA275" s="4">
        <f t="shared" si="288"/>
        <v>3</v>
      </c>
      <c r="BB275" s="13">
        <f t="shared" si="289"/>
        <v>1</v>
      </c>
      <c r="BC275" s="34">
        <f t="shared" si="290"/>
        <v>6.9767441860465115E-2</v>
      </c>
    </row>
    <row r="276" spans="1:55">
      <c r="A276" t="s">
        <v>91</v>
      </c>
      <c r="B276" s="15" t="s">
        <v>114</v>
      </c>
      <c r="C276" s="15" t="s">
        <v>114</v>
      </c>
      <c r="L276" s="7" t="s">
        <v>2</v>
      </c>
      <c r="M276" s="6" t="s">
        <v>2</v>
      </c>
      <c r="V276" s="15" t="s">
        <v>2</v>
      </c>
      <c r="AF276" s="7" t="s">
        <v>6</v>
      </c>
      <c r="AP276" s="4">
        <f t="shared" si="277"/>
        <v>5</v>
      </c>
      <c r="AQ276" s="49">
        <f t="shared" si="278"/>
        <v>2</v>
      </c>
      <c r="AR276" s="13">
        <f t="shared" si="279"/>
        <v>0.4</v>
      </c>
      <c r="AS276" s="4">
        <f t="shared" si="280"/>
        <v>0</v>
      </c>
      <c r="AT276" s="13">
        <f t="shared" si="281"/>
        <v>0</v>
      </c>
      <c r="AU276" s="49">
        <f t="shared" si="282"/>
        <v>2</v>
      </c>
      <c r="AV276" s="13">
        <f t="shared" si="283"/>
        <v>0.4</v>
      </c>
      <c r="AW276" s="49">
        <f t="shared" si="284"/>
        <v>1</v>
      </c>
      <c r="AX276" s="13">
        <f t="shared" si="285"/>
        <v>0.2</v>
      </c>
      <c r="AY276" s="49">
        <f t="shared" si="286"/>
        <v>1</v>
      </c>
      <c r="AZ276" s="13">
        <f t="shared" si="287"/>
        <v>0.2</v>
      </c>
      <c r="BA276" s="4">
        <f t="shared" si="288"/>
        <v>2</v>
      </c>
      <c r="BB276" s="13">
        <f t="shared" si="289"/>
        <v>0.4</v>
      </c>
      <c r="BC276" s="34">
        <f t="shared" si="290"/>
        <v>4.6511627906976744E-2</v>
      </c>
    </row>
    <row r="277" spans="1:55">
      <c r="A277" t="s">
        <v>102</v>
      </c>
      <c r="B277" s="15" t="s">
        <v>114</v>
      </c>
      <c r="L277" s="7" t="s">
        <v>2</v>
      </c>
      <c r="M277" s="7" t="s">
        <v>2</v>
      </c>
      <c r="V277" s="16" t="s">
        <v>2</v>
      </c>
      <c r="AF277" s="7" t="s">
        <v>6</v>
      </c>
      <c r="AP277" s="4">
        <f t="shared" si="277"/>
        <v>4</v>
      </c>
      <c r="AQ277" s="49">
        <f t="shared" si="278"/>
        <v>1</v>
      </c>
      <c r="AR277" s="13">
        <f t="shared" si="279"/>
        <v>0.25</v>
      </c>
      <c r="AS277" s="4">
        <f t="shared" si="280"/>
        <v>0</v>
      </c>
      <c r="AT277" s="13">
        <f t="shared" si="281"/>
        <v>0</v>
      </c>
      <c r="AU277" s="49">
        <f t="shared" si="282"/>
        <v>2</v>
      </c>
      <c r="AV277" s="13">
        <f t="shared" si="283"/>
        <v>0.5</v>
      </c>
      <c r="AW277" s="49">
        <f t="shared" si="284"/>
        <v>1</v>
      </c>
      <c r="AX277" s="13">
        <f t="shared" si="285"/>
        <v>0.25</v>
      </c>
      <c r="AY277" s="49">
        <f t="shared" si="286"/>
        <v>1</v>
      </c>
      <c r="AZ277" s="13">
        <f t="shared" si="287"/>
        <v>0.25</v>
      </c>
      <c r="BA277" s="4">
        <f t="shared" si="288"/>
        <v>2</v>
      </c>
      <c r="BB277" s="13">
        <f t="shared" si="289"/>
        <v>0.5</v>
      </c>
      <c r="BC277" s="34">
        <f t="shared" si="290"/>
        <v>4.6511627906976744E-2</v>
      </c>
    </row>
    <row r="278" spans="1:55">
      <c r="A278" t="s">
        <v>18</v>
      </c>
      <c r="G278" s="7" t="s">
        <v>5</v>
      </c>
      <c r="L278" s="7" t="s">
        <v>2</v>
      </c>
      <c r="V278" s="15" t="s">
        <v>2</v>
      </c>
      <c r="AF278" s="7" t="s">
        <v>6</v>
      </c>
      <c r="AP278" s="4">
        <f t="shared" si="277"/>
        <v>3</v>
      </c>
      <c r="AQ278" s="49">
        <f t="shared" si="278"/>
        <v>0</v>
      </c>
      <c r="AR278" s="13">
        <f t="shared" si="279"/>
        <v>0</v>
      </c>
      <c r="AS278" s="4">
        <f t="shared" si="280"/>
        <v>1</v>
      </c>
      <c r="AT278" s="13">
        <f t="shared" si="281"/>
        <v>0.33333333333333331</v>
      </c>
      <c r="AU278" s="49">
        <f t="shared" si="282"/>
        <v>1</v>
      </c>
      <c r="AV278" s="13">
        <f t="shared" si="283"/>
        <v>0.33333333333333331</v>
      </c>
      <c r="AW278" s="49">
        <f t="shared" si="284"/>
        <v>1</v>
      </c>
      <c r="AX278" s="13">
        <f t="shared" si="285"/>
        <v>0.33333333333333331</v>
      </c>
      <c r="AY278" s="49">
        <f t="shared" si="286"/>
        <v>1</v>
      </c>
      <c r="AZ278" s="13">
        <f t="shared" si="287"/>
        <v>0.33333333333333331</v>
      </c>
      <c r="BA278" s="4">
        <f t="shared" si="288"/>
        <v>2</v>
      </c>
      <c r="BB278" s="13">
        <f t="shared" si="289"/>
        <v>0.66666666666666663</v>
      </c>
      <c r="BC278" s="34">
        <f t="shared" si="290"/>
        <v>4.6511627906976744E-2</v>
      </c>
    </row>
    <row r="279" spans="1:55">
      <c r="A279" t="s">
        <v>104</v>
      </c>
      <c r="G279" s="7" t="s">
        <v>5</v>
      </c>
      <c r="L279" s="7" t="s">
        <v>2</v>
      </c>
      <c r="AP279" s="4">
        <f t="shared" si="277"/>
        <v>2</v>
      </c>
      <c r="AQ279" s="49">
        <f t="shared" si="278"/>
        <v>0</v>
      </c>
      <c r="AR279" s="13">
        <f t="shared" si="279"/>
        <v>0</v>
      </c>
      <c r="AS279" s="4">
        <f t="shared" si="280"/>
        <v>1</v>
      </c>
      <c r="AT279" s="13">
        <f t="shared" si="281"/>
        <v>0.5</v>
      </c>
      <c r="AU279" s="49">
        <f t="shared" si="282"/>
        <v>1</v>
      </c>
      <c r="AV279" s="13">
        <f t="shared" si="283"/>
        <v>0.5</v>
      </c>
      <c r="AW279" s="49">
        <f t="shared" si="284"/>
        <v>0</v>
      </c>
      <c r="AX279" s="13">
        <f t="shared" si="285"/>
        <v>0</v>
      </c>
      <c r="AY279" s="49">
        <f t="shared" si="286"/>
        <v>0</v>
      </c>
      <c r="AZ279" s="13">
        <f t="shared" si="287"/>
        <v>0</v>
      </c>
      <c r="BA279" s="4">
        <f t="shared" si="288"/>
        <v>2</v>
      </c>
      <c r="BB279" s="13">
        <f t="shared" si="289"/>
        <v>1</v>
      </c>
      <c r="BC279" s="34">
        <f t="shared" si="290"/>
        <v>4.6511627906976744E-2</v>
      </c>
    </row>
    <row r="280" spans="1:55">
      <c r="A280" t="s">
        <v>109</v>
      </c>
      <c r="L280" s="7" t="s">
        <v>2</v>
      </c>
      <c r="V280" s="16" t="s">
        <v>2</v>
      </c>
      <c r="AF280" s="7" t="s">
        <v>6</v>
      </c>
      <c r="AP280" s="4">
        <f t="shared" si="277"/>
        <v>2</v>
      </c>
      <c r="AQ280" s="49">
        <f t="shared" si="278"/>
        <v>0</v>
      </c>
      <c r="AR280" s="13">
        <f t="shared" si="279"/>
        <v>0</v>
      </c>
      <c r="AS280" s="4">
        <f t="shared" si="280"/>
        <v>0</v>
      </c>
      <c r="AT280" s="13">
        <f t="shared" si="281"/>
        <v>0</v>
      </c>
      <c r="AU280" s="49">
        <f t="shared" si="282"/>
        <v>1</v>
      </c>
      <c r="AV280" s="13">
        <f t="shared" si="283"/>
        <v>0.5</v>
      </c>
      <c r="AW280" s="49">
        <f t="shared" si="284"/>
        <v>1</v>
      </c>
      <c r="AX280" s="13">
        <f t="shared" si="285"/>
        <v>0.5</v>
      </c>
      <c r="AY280" s="49">
        <f t="shared" si="286"/>
        <v>1</v>
      </c>
      <c r="AZ280" s="13">
        <f t="shared" si="287"/>
        <v>0.5</v>
      </c>
      <c r="BA280" s="4">
        <f t="shared" si="288"/>
        <v>1</v>
      </c>
      <c r="BB280" s="13">
        <f t="shared" si="289"/>
        <v>0.5</v>
      </c>
      <c r="BC280" s="34">
        <f t="shared" si="290"/>
        <v>2.3255813953488372E-2</v>
      </c>
    </row>
    <row r="281" spans="1:55">
      <c r="A281" t="s">
        <v>112</v>
      </c>
      <c r="L281" s="6" t="s">
        <v>2</v>
      </c>
      <c r="AF281" s="6" t="s">
        <v>6</v>
      </c>
      <c r="AP281" s="4">
        <f t="shared" si="277"/>
        <v>1</v>
      </c>
      <c r="AQ281" s="49">
        <f t="shared" si="278"/>
        <v>0</v>
      </c>
      <c r="AR281" s="13">
        <f t="shared" si="279"/>
        <v>0</v>
      </c>
      <c r="AS281" s="4">
        <f t="shared" si="280"/>
        <v>0</v>
      </c>
      <c r="AT281" s="13">
        <f t="shared" si="281"/>
        <v>0</v>
      </c>
      <c r="AU281" s="49">
        <f t="shared" si="282"/>
        <v>1</v>
      </c>
      <c r="AV281" s="13">
        <f t="shared" si="283"/>
        <v>1</v>
      </c>
      <c r="AW281" s="49">
        <f t="shared" si="284"/>
        <v>0</v>
      </c>
      <c r="AX281" s="13">
        <f t="shared" si="285"/>
        <v>0</v>
      </c>
      <c r="AY281" s="49">
        <f t="shared" si="286"/>
        <v>1</v>
      </c>
      <c r="AZ281" s="13">
        <f t="shared" si="287"/>
        <v>1</v>
      </c>
      <c r="BA281" s="4">
        <f t="shared" si="288"/>
        <v>1</v>
      </c>
      <c r="BB281" s="13">
        <f t="shared" si="289"/>
        <v>1</v>
      </c>
      <c r="BC281" s="34">
        <f t="shared" si="290"/>
        <v>2.3255813953488372E-2</v>
      </c>
    </row>
    <row r="282" spans="1:55">
      <c r="A282" t="s">
        <v>105</v>
      </c>
      <c r="G282" s="7" t="s">
        <v>5</v>
      </c>
      <c r="V282" s="15" t="s">
        <v>2</v>
      </c>
      <c r="AP282" s="4">
        <f t="shared" si="277"/>
        <v>2</v>
      </c>
      <c r="AQ282" s="49">
        <f t="shared" si="278"/>
        <v>0</v>
      </c>
      <c r="AR282" s="13">
        <f t="shared" si="279"/>
        <v>0</v>
      </c>
      <c r="AS282" s="4">
        <f t="shared" si="280"/>
        <v>1</v>
      </c>
      <c r="AT282" s="13">
        <f t="shared" si="281"/>
        <v>0.5</v>
      </c>
      <c r="AU282" s="49">
        <f t="shared" si="282"/>
        <v>0</v>
      </c>
      <c r="AV282" s="13">
        <f t="shared" si="283"/>
        <v>0</v>
      </c>
      <c r="AW282" s="49">
        <f t="shared" si="284"/>
        <v>1</v>
      </c>
      <c r="AX282" s="13">
        <f t="shared" si="285"/>
        <v>0.5</v>
      </c>
      <c r="AY282" s="49">
        <f t="shared" si="286"/>
        <v>0</v>
      </c>
      <c r="AZ282" s="13">
        <f t="shared" si="287"/>
        <v>0</v>
      </c>
      <c r="BA282" s="4">
        <f t="shared" si="288"/>
        <v>1</v>
      </c>
      <c r="BB282" s="13">
        <f t="shared" si="289"/>
        <v>0.5</v>
      </c>
      <c r="BC282" s="34">
        <f t="shared" si="290"/>
        <v>2.3255813953488372E-2</v>
      </c>
    </row>
    <row r="283" spans="1:55">
      <c r="A283" t="s">
        <v>81</v>
      </c>
      <c r="V283" s="15" t="s">
        <v>2</v>
      </c>
      <c r="AP283" s="4">
        <f t="shared" si="277"/>
        <v>1</v>
      </c>
      <c r="AQ283" s="49">
        <f t="shared" si="278"/>
        <v>0</v>
      </c>
      <c r="AR283" s="13">
        <f t="shared" si="279"/>
        <v>0</v>
      </c>
      <c r="AS283" s="4">
        <f t="shared" si="280"/>
        <v>0</v>
      </c>
      <c r="AT283" s="13">
        <f t="shared" si="281"/>
        <v>0</v>
      </c>
      <c r="AU283" s="49">
        <f t="shared" si="282"/>
        <v>0</v>
      </c>
      <c r="AV283" s="13">
        <f t="shared" si="283"/>
        <v>0</v>
      </c>
      <c r="AW283" s="49">
        <f t="shared" si="284"/>
        <v>1</v>
      </c>
      <c r="AX283" s="13">
        <f t="shared" si="285"/>
        <v>1</v>
      </c>
      <c r="AY283" s="49">
        <f t="shared" si="286"/>
        <v>0</v>
      </c>
      <c r="AZ283" s="13">
        <f t="shared" si="287"/>
        <v>0</v>
      </c>
      <c r="BA283" s="4">
        <f t="shared" si="288"/>
        <v>0</v>
      </c>
      <c r="BB283" s="13">
        <f t="shared" si="289"/>
        <v>0</v>
      </c>
      <c r="BC283" s="34">
        <f t="shared" si="290"/>
        <v>0</v>
      </c>
    </row>
    <row r="284" spans="1:55">
      <c r="A284" t="s">
        <v>111</v>
      </c>
      <c r="V284" s="15" t="s">
        <v>2</v>
      </c>
      <c r="AP284" s="4">
        <f t="shared" si="277"/>
        <v>1</v>
      </c>
      <c r="AQ284" s="49">
        <f t="shared" si="278"/>
        <v>0</v>
      </c>
      <c r="AR284" s="13">
        <f t="shared" si="279"/>
        <v>0</v>
      </c>
      <c r="AS284" s="4">
        <f t="shared" si="280"/>
        <v>0</v>
      </c>
      <c r="AT284" s="13">
        <f t="shared" si="281"/>
        <v>0</v>
      </c>
      <c r="AU284" s="49">
        <f t="shared" si="282"/>
        <v>0</v>
      </c>
      <c r="AV284" s="13">
        <f t="shared" si="283"/>
        <v>0</v>
      </c>
      <c r="AW284" s="49">
        <f t="shared" si="284"/>
        <v>1</v>
      </c>
      <c r="AX284" s="13">
        <f t="shared" si="285"/>
        <v>1</v>
      </c>
      <c r="AY284" s="49">
        <f t="shared" si="286"/>
        <v>0</v>
      </c>
      <c r="AZ284" s="13">
        <f t="shared" si="287"/>
        <v>0</v>
      </c>
      <c r="BA284" s="4">
        <f t="shared" si="288"/>
        <v>0</v>
      </c>
      <c r="BB284" s="13">
        <f t="shared" si="289"/>
        <v>0</v>
      </c>
      <c r="BC284" s="34">
        <f t="shared" si="290"/>
        <v>0</v>
      </c>
    </row>
    <row r="285" spans="1:55">
      <c r="A285" t="s">
        <v>28</v>
      </c>
      <c r="V285" s="16" t="s">
        <v>2</v>
      </c>
      <c r="AP285" s="4">
        <f t="shared" si="277"/>
        <v>1</v>
      </c>
      <c r="AQ285" s="49">
        <f t="shared" si="278"/>
        <v>0</v>
      </c>
      <c r="AR285" s="13">
        <f t="shared" si="279"/>
        <v>0</v>
      </c>
      <c r="AS285" s="4">
        <f t="shared" si="280"/>
        <v>0</v>
      </c>
      <c r="AT285" s="13">
        <f t="shared" si="281"/>
        <v>0</v>
      </c>
      <c r="AU285" s="49">
        <f t="shared" si="282"/>
        <v>0</v>
      </c>
      <c r="AV285" s="13">
        <f t="shared" si="283"/>
        <v>0</v>
      </c>
      <c r="AW285" s="49">
        <f t="shared" si="284"/>
        <v>1</v>
      </c>
      <c r="AX285" s="13">
        <f t="shared" si="285"/>
        <v>1</v>
      </c>
      <c r="AY285" s="49">
        <f t="shared" si="286"/>
        <v>0</v>
      </c>
      <c r="AZ285" s="13">
        <f t="shared" si="287"/>
        <v>0</v>
      </c>
      <c r="BA285" s="4">
        <f t="shared" si="288"/>
        <v>0</v>
      </c>
      <c r="BB285" s="13">
        <f t="shared" si="289"/>
        <v>0</v>
      </c>
      <c r="BC285" s="34">
        <f t="shared" si="290"/>
        <v>0</v>
      </c>
    </row>
    <row r="286" spans="1:55">
      <c r="A286" s="38" t="s">
        <v>146</v>
      </c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  <c r="AK286" s="31"/>
      <c r="AL286" s="31"/>
      <c r="AM286" s="31"/>
      <c r="AN286" s="31"/>
      <c r="AO286" s="31"/>
      <c r="AP286" s="31"/>
      <c r="AQ286" s="31"/>
      <c r="AR286" s="32"/>
      <c r="AS286" s="31"/>
      <c r="AT286" s="32"/>
      <c r="AU286" s="31"/>
      <c r="AV286" s="32"/>
      <c r="AW286" s="31"/>
      <c r="AX286" s="32"/>
      <c r="AY286" s="31"/>
      <c r="AZ286" s="33"/>
      <c r="BA286" s="31"/>
      <c r="BB286" s="33"/>
      <c r="BC286" s="33"/>
    </row>
    <row r="287" spans="1:55">
      <c r="A287" s="52" t="s">
        <v>108</v>
      </c>
      <c r="G287" s="7" t="s">
        <v>5</v>
      </c>
      <c r="H287" s="7" t="s">
        <v>5</v>
      </c>
      <c r="L287" s="7" t="s">
        <v>2</v>
      </c>
      <c r="M287" s="7" t="s">
        <v>2</v>
      </c>
      <c r="N287" s="7" t="s">
        <v>2</v>
      </c>
      <c r="O287" s="7" t="s">
        <v>2</v>
      </c>
      <c r="P287" s="6" t="s">
        <v>2</v>
      </c>
      <c r="Q287" s="7" t="s">
        <v>2</v>
      </c>
      <c r="R287" s="6" t="s">
        <v>2</v>
      </c>
      <c r="S287" s="7" t="s">
        <v>2</v>
      </c>
      <c r="T287" s="7" t="s">
        <v>2</v>
      </c>
      <c r="U287" s="7" t="s">
        <v>2</v>
      </c>
      <c r="V287" s="16" t="s">
        <v>2</v>
      </c>
      <c r="W287" s="15" t="s">
        <v>2</v>
      </c>
      <c r="X287" s="15" t="s">
        <v>2</v>
      </c>
      <c r="Y287" s="15" t="s">
        <v>2</v>
      </c>
      <c r="Z287" s="15" t="s">
        <v>2</v>
      </c>
      <c r="AF287" s="7" t="s">
        <v>6</v>
      </c>
      <c r="AG287" s="6" t="s">
        <v>6</v>
      </c>
      <c r="AH287" s="6" t="s">
        <v>6</v>
      </c>
      <c r="AI287" s="7" t="s">
        <v>6</v>
      </c>
      <c r="AJ287" s="7" t="s">
        <v>6</v>
      </c>
      <c r="AK287" s="7" t="s">
        <v>6</v>
      </c>
      <c r="AL287" s="6" t="s">
        <v>6</v>
      </c>
      <c r="AP287" s="50">
        <f>COUNTA(B287:AE288)</f>
        <v>21</v>
      </c>
      <c r="AQ287" s="50">
        <f>COUNTA(B287:F288)</f>
        <v>0</v>
      </c>
      <c r="AR287" s="51">
        <f t="shared" ref="AR287" si="291">AQ287/$AP287</f>
        <v>0</v>
      </c>
      <c r="AS287" s="50">
        <f>COUNTA(G287:K288)</f>
        <v>2</v>
      </c>
      <c r="AT287" s="51">
        <f t="shared" ref="AT287" si="292">AS287/$AP287</f>
        <v>9.5238095238095233E-2</v>
      </c>
      <c r="AU287" s="50">
        <f>COUNTA(L287:U288)</f>
        <v>14</v>
      </c>
      <c r="AV287" s="51">
        <f t="shared" ref="AV287" si="293">AU287/$AP287</f>
        <v>0.66666666666666663</v>
      </c>
      <c r="AW287" s="50">
        <f>COUNTA(V287:AE288)</f>
        <v>5</v>
      </c>
      <c r="AX287" s="51">
        <f t="shared" ref="AX287" si="294">AW287/$AP287</f>
        <v>0.23809523809523808</v>
      </c>
      <c r="AY287" s="50">
        <f>COUNTA(AF287:AO288)</f>
        <v>7</v>
      </c>
      <c r="AZ287" s="51">
        <f>AY287/$AP287</f>
        <v>0.33333333333333331</v>
      </c>
      <c r="BA287" s="50">
        <f t="shared" ref="BA287" si="295">AS287+AU287</f>
        <v>16</v>
      </c>
      <c r="BB287" s="51">
        <f>BA287/$AP287</f>
        <v>0.76190476190476186</v>
      </c>
      <c r="BC287" s="51">
        <f>BA287/44</f>
        <v>0.36363636363636365</v>
      </c>
    </row>
    <row r="288" spans="1:55">
      <c r="A288" s="52"/>
      <c r="B288" s="35"/>
      <c r="C288" s="35"/>
      <c r="D288" s="35"/>
      <c r="E288" s="35"/>
      <c r="F288" s="35"/>
      <c r="G288" s="7"/>
      <c r="H288" s="7"/>
      <c r="I288" s="35"/>
      <c r="J288" s="35"/>
      <c r="K288" s="35"/>
      <c r="L288" s="7" t="s">
        <v>2</v>
      </c>
      <c r="M288" s="7" t="s">
        <v>2</v>
      </c>
      <c r="N288" s="7" t="s">
        <v>2</v>
      </c>
      <c r="O288" s="6" t="s">
        <v>2</v>
      </c>
      <c r="P288" s="6"/>
      <c r="Q288" s="7"/>
      <c r="R288" s="6"/>
      <c r="S288" s="7"/>
      <c r="T288" s="7"/>
      <c r="U288" s="7"/>
      <c r="V288" s="16"/>
      <c r="W288" s="15"/>
      <c r="X288" s="15"/>
      <c r="Y288" s="15"/>
      <c r="Z288" s="35"/>
      <c r="AA288" s="35"/>
      <c r="AB288" s="35"/>
      <c r="AC288" s="35"/>
      <c r="AD288" s="35"/>
      <c r="AE288" s="35"/>
      <c r="AF288" s="7"/>
      <c r="AG288" s="6"/>
      <c r="AH288" s="6"/>
      <c r="AI288" s="7"/>
      <c r="AJ288" s="7"/>
      <c r="AK288" s="35"/>
      <c r="AL288" s="35"/>
      <c r="AM288" s="35"/>
      <c r="AN288" s="35"/>
      <c r="AO288" s="35"/>
      <c r="AP288" s="50"/>
      <c r="AQ288" s="50"/>
      <c r="AR288" s="51"/>
      <c r="AS288" s="50"/>
      <c r="AT288" s="51"/>
      <c r="AU288" s="50"/>
      <c r="AV288" s="51"/>
      <c r="AW288" s="50"/>
      <c r="AX288" s="51"/>
      <c r="AY288" s="50"/>
      <c r="AZ288" s="51"/>
      <c r="BA288" s="50"/>
      <c r="BB288" s="51"/>
      <c r="BC288" s="51"/>
    </row>
    <row r="289" spans="1:55">
      <c r="A289" t="s">
        <v>96</v>
      </c>
      <c r="G289" s="10" t="s">
        <v>5</v>
      </c>
      <c r="H289" s="7" t="s">
        <v>5</v>
      </c>
      <c r="L289" s="7" t="s">
        <v>2</v>
      </c>
      <c r="M289" s="7" t="s">
        <v>2</v>
      </c>
      <c r="N289" s="6" t="s">
        <v>2</v>
      </c>
      <c r="O289" s="7" t="s">
        <v>2</v>
      </c>
      <c r="P289" s="7" t="s">
        <v>2</v>
      </c>
      <c r="Q289" s="7" t="s">
        <v>2</v>
      </c>
      <c r="V289" s="15" t="s">
        <v>2</v>
      </c>
      <c r="W289" s="16" t="s">
        <v>2</v>
      </c>
      <c r="X289" s="16" t="s">
        <v>2</v>
      </c>
      <c r="Y289" s="15" t="s">
        <v>2</v>
      </c>
      <c r="Z289" s="15" t="s">
        <v>2</v>
      </c>
      <c r="AF289" s="7" t="s">
        <v>6</v>
      </c>
      <c r="AG289" s="7" t="s">
        <v>6</v>
      </c>
      <c r="AH289" s="7" t="s">
        <v>6</v>
      </c>
      <c r="AP289" s="4">
        <f t="shared" ref="AP289:AP302" si="296">COUNTA(B289:AE289)</f>
        <v>13</v>
      </c>
      <c r="AQ289" s="49">
        <f t="shared" ref="AQ289:AQ302" si="297">COUNTA(B289:F289)</f>
        <v>0</v>
      </c>
      <c r="AR289" s="13">
        <f t="shared" ref="AR289:AR302" si="298">AQ289/$AP289</f>
        <v>0</v>
      </c>
      <c r="AS289" s="4">
        <f t="shared" ref="AS289:AS302" si="299">COUNTA(G289:K289)</f>
        <v>2</v>
      </c>
      <c r="AT289" s="13">
        <f t="shared" ref="AT289:AT302" si="300">AS289/$AP289</f>
        <v>0.15384615384615385</v>
      </c>
      <c r="AU289" s="49">
        <f t="shared" ref="AU289:AU302" si="301">COUNTA(L289:U289)</f>
        <v>6</v>
      </c>
      <c r="AV289" s="13">
        <f t="shared" ref="AV289:AV302" si="302">AU289/$AP289</f>
        <v>0.46153846153846156</v>
      </c>
      <c r="AW289" s="49">
        <f t="shared" ref="AW289:AW302" si="303">COUNTA(V289:AE289)</f>
        <v>5</v>
      </c>
      <c r="AX289" s="13">
        <f t="shared" ref="AX289:AX302" si="304">AW289/$AP289</f>
        <v>0.38461538461538464</v>
      </c>
      <c r="AY289" s="49">
        <f t="shared" ref="AY289:AY302" si="305">COUNTA(AF289:AO289)</f>
        <v>3</v>
      </c>
      <c r="AZ289" s="13">
        <f t="shared" ref="AZ289:AZ302" si="306">AY289/$AP289</f>
        <v>0.23076923076923078</v>
      </c>
      <c r="BA289" s="4">
        <f t="shared" ref="BA289:BA302" si="307">AS289+AU289</f>
        <v>8</v>
      </c>
      <c r="BB289" s="13">
        <f t="shared" ref="BB289:BB302" si="308">BA289/$AP289</f>
        <v>0.61538461538461542</v>
      </c>
      <c r="BC289" s="34">
        <f t="shared" ref="BC289:BC302" si="309">BA289/44</f>
        <v>0.18181818181818182</v>
      </c>
    </row>
    <row r="290" spans="1:55">
      <c r="A290" t="s">
        <v>122</v>
      </c>
      <c r="G290" s="7" t="s">
        <v>5</v>
      </c>
      <c r="H290" s="7" t="s">
        <v>5</v>
      </c>
      <c r="L290" s="7" t="s">
        <v>2</v>
      </c>
      <c r="M290" s="46"/>
      <c r="V290" s="15" t="s">
        <v>2</v>
      </c>
      <c r="W290" s="46"/>
      <c r="AF290" s="7" t="s">
        <v>6</v>
      </c>
      <c r="AG290" s="7" t="s">
        <v>6</v>
      </c>
      <c r="AH290" s="46"/>
      <c r="AP290" s="4">
        <f t="shared" si="296"/>
        <v>4</v>
      </c>
      <c r="AQ290" s="49">
        <f t="shared" si="297"/>
        <v>0</v>
      </c>
      <c r="AR290" s="13">
        <f t="shared" si="298"/>
        <v>0</v>
      </c>
      <c r="AS290" s="4">
        <f t="shared" si="299"/>
        <v>2</v>
      </c>
      <c r="AT290" s="13">
        <f t="shared" si="300"/>
        <v>0.5</v>
      </c>
      <c r="AU290" s="49">
        <f t="shared" si="301"/>
        <v>1</v>
      </c>
      <c r="AV290" s="13">
        <f t="shared" si="302"/>
        <v>0.25</v>
      </c>
      <c r="AW290" s="49">
        <f t="shared" si="303"/>
        <v>1</v>
      </c>
      <c r="AX290" s="13">
        <f t="shared" si="304"/>
        <v>0.25</v>
      </c>
      <c r="AY290" s="49">
        <f t="shared" si="305"/>
        <v>2</v>
      </c>
      <c r="AZ290" s="13">
        <f t="shared" si="306"/>
        <v>0.5</v>
      </c>
      <c r="BA290" s="4">
        <f t="shared" si="307"/>
        <v>3</v>
      </c>
      <c r="BB290" s="13">
        <f t="shared" si="308"/>
        <v>0.75</v>
      </c>
      <c r="BC290" s="40">
        <f t="shared" si="309"/>
        <v>6.8181818181818177E-2</v>
      </c>
    </row>
    <row r="291" spans="1:55">
      <c r="A291" t="s">
        <v>104</v>
      </c>
      <c r="G291" s="46"/>
      <c r="H291" s="46"/>
      <c r="L291" s="7" t="s">
        <v>2</v>
      </c>
      <c r="M291" s="6" t="s">
        <v>2</v>
      </c>
      <c r="V291" s="15" t="s">
        <v>2</v>
      </c>
      <c r="W291" s="15" t="s">
        <v>2</v>
      </c>
      <c r="AF291" s="7" t="s">
        <v>6</v>
      </c>
      <c r="AG291" s="7" t="s">
        <v>6</v>
      </c>
      <c r="AH291" s="6" t="s">
        <v>6</v>
      </c>
      <c r="AP291" s="4">
        <f t="shared" si="296"/>
        <v>4</v>
      </c>
      <c r="AQ291" s="49">
        <f t="shared" si="297"/>
        <v>0</v>
      </c>
      <c r="AR291" s="13">
        <f t="shared" si="298"/>
        <v>0</v>
      </c>
      <c r="AS291" s="4">
        <f t="shared" si="299"/>
        <v>0</v>
      </c>
      <c r="AT291" s="13">
        <f t="shared" si="300"/>
        <v>0</v>
      </c>
      <c r="AU291" s="49">
        <f t="shared" si="301"/>
        <v>2</v>
      </c>
      <c r="AV291" s="13">
        <f t="shared" si="302"/>
        <v>0.5</v>
      </c>
      <c r="AW291" s="49">
        <f t="shared" si="303"/>
        <v>2</v>
      </c>
      <c r="AX291" s="13">
        <f t="shared" si="304"/>
        <v>0.5</v>
      </c>
      <c r="AY291" s="49">
        <f t="shared" si="305"/>
        <v>3</v>
      </c>
      <c r="AZ291" s="13">
        <f t="shared" si="306"/>
        <v>0.75</v>
      </c>
      <c r="BA291" s="4">
        <f t="shared" si="307"/>
        <v>2</v>
      </c>
      <c r="BB291" s="13">
        <f t="shared" si="308"/>
        <v>0.5</v>
      </c>
      <c r="BC291" s="40">
        <f t="shared" si="309"/>
        <v>4.5454545454545456E-2</v>
      </c>
    </row>
    <row r="292" spans="1:55">
      <c r="A292" t="s">
        <v>124</v>
      </c>
      <c r="G292" s="7" t="s">
        <v>5</v>
      </c>
      <c r="H292" s="10" t="s">
        <v>5</v>
      </c>
      <c r="L292" s="46"/>
      <c r="V292" s="15" t="s">
        <v>2</v>
      </c>
      <c r="AF292" s="46"/>
      <c r="AP292" s="4">
        <f t="shared" si="296"/>
        <v>3</v>
      </c>
      <c r="AQ292" s="49">
        <f t="shared" si="297"/>
        <v>0</v>
      </c>
      <c r="AR292" s="13">
        <f t="shared" si="298"/>
        <v>0</v>
      </c>
      <c r="AS292" s="4">
        <f t="shared" si="299"/>
        <v>2</v>
      </c>
      <c r="AT292" s="13">
        <f t="shared" si="300"/>
        <v>0.66666666666666663</v>
      </c>
      <c r="AU292" s="49">
        <f t="shared" si="301"/>
        <v>0</v>
      </c>
      <c r="AV292" s="13">
        <f t="shared" si="302"/>
        <v>0</v>
      </c>
      <c r="AW292" s="49">
        <f t="shared" si="303"/>
        <v>1</v>
      </c>
      <c r="AX292" s="13">
        <f t="shared" si="304"/>
        <v>0.33333333333333331</v>
      </c>
      <c r="AY292" s="49">
        <f t="shared" si="305"/>
        <v>0</v>
      </c>
      <c r="AZ292" s="13">
        <f t="shared" si="306"/>
        <v>0</v>
      </c>
      <c r="BA292" s="4">
        <f t="shared" si="307"/>
        <v>2</v>
      </c>
      <c r="BB292" s="13">
        <f t="shared" si="308"/>
        <v>0.66666666666666663</v>
      </c>
      <c r="BC292" s="40">
        <f t="shared" si="309"/>
        <v>4.5454545454545456E-2</v>
      </c>
    </row>
    <row r="293" spans="1:55">
      <c r="A293" t="s">
        <v>105</v>
      </c>
      <c r="L293" s="7" t="s">
        <v>2</v>
      </c>
      <c r="V293" s="46"/>
      <c r="W293" s="46"/>
      <c r="X293" s="46"/>
      <c r="AF293" s="7" t="s">
        <v>6</v>
      </c>
      <c r="AP293" s="4">
        <f t="shared" si="296"/>
        <v>1</v>
      </c>
      <c r="AQ293" s="49">
        <f t="shared" si="297"/>
        <v>0</v>
      </c>
      <c r="AR293" s="13">
        <f t="shared" si="298"/>
        <v>0</v>
      </c>
      <c r="AS293" s="4">
        <f t="shared" si="299"/>
        <v>0</v>
      </c>
      <c r="AT293" s="13">
        <f t="shared" si="300"/>
        <v>0</v>
      </c>
      <c r="AU293" s="49">
        <f t="shared" si="301"/>
        <v>1</v>
      </c>
      <c r="AV293" s="13">
        <f t="shared" si="302"/>
        <v>1</v>
      </c>
      <c r="AW293" s="49">
        <f t="shared" si="303"/>
        <v>0</v>
      </c>
      <c r="AX293" s="13">
        <f t="shared" si="304"/>
        <v>0</v>
      </c>
      <c r="AY293" s="49">
        <f t="shared" si="305"/>
        <v>1</v>
      </c>
      <c r="AZ293" s="13">
        <f t="shared" si="306"/>
        <v>1</v>
      </c>
      <c r="BA293" s="4">
        <f t="shared" si="307"/>
        <v>1</v>
      </c>
      <c r="BB293" s="13">
        <f t="shared" si="308"/>
        <v>1</v>
      </c>
      <c r="BC293" s="40">
        <f t="shared" si="309"/>
        <v>2.2727272727272728E-2</v>
      </c>
    </row>
    <row r="294" spans="1:55">
      <c r="A294" t="s">
        <v>109</v>
      </c>
      <c r="L294" s="7" t="s">
        <v>2</v>
      </c>
      <c r="V294" s="16" t="s">
        <v>2</v>
      </c>
      <c r="W294" s="16" t="s">
        <v>2</v>
      </c>
      <c r="X294" s="15" t="s">
        <v>2</v>
      </c>
      <c r="AF294" s="7" t="s">
        <v>6</v>
      </c>
      <c r="AP294" s="4">
        <f t="shared" si="296"/>
        <v>4</v>
      </c>
      <c r="AQ294" s="49">
        <f t="shared" si="297"/>
        <v>0</v>
      </c>
      <c r="AR294" s="13">
        <f t="shared" si="298"/>
        <v>0</v>
      </c>
      <c r="AS294" s="4">
        <f t="shared" si="299"/>
        <v>0</v>
      </c>
      <c r="AT294" s="13">
        <f t="shared" si="300"/>
        <v>0</v>
      </c>
      <c r="AU294" s="49">
        <f t="shared" si="301"/>
        <v>1</v>
      </c>
      <c r="AV294" s="13">
        <f t="shared" si="302"/>
        <v>0.25</v>
      </c>
      <c r="AW294" s="49">
        <f t="shared" si="303"/>
        <v>3</v>
      </c>
      <c r="AX294" s="13">
        <f t="shared" si="304"/>
        <v>0.75</v>
      </c>
      <c r="AY294" s="49">
        <f t="shared" si="305"/>
        <v>1</v>
      </c>
      <c r="AZ294" s="13">
        <f t="shared" si="306"/>
        <v>0.25</v>
      </c>
      <c r="BA294" s="4">
        <f t="shared" si="307"/>
        <v>1</v>
      </c>
      <c r="BB294" s="13">
        <f t="shared" si="308"/>
        <v>0.25</v>
      </c>
      <c r="BC294" s="40">
        <f t="shared" si="309"/>
        <v>2.2727272727272728E-2</v>
      </c>
    </row>
    <row r="295" spans="1:55">
      <c r="A295" t="s">
        <v>123</v>
      </c>
      <c r="G295" s="35"/>
      <c r="H295" s="35"/>
      <c r="L295" s="7" t="s">
        <v>2</v>
      </c>
      <c r="V295" s="15" t="s">
        <v>2</v>
      </c>
      <c r="AF295" s="7" t="s">
        <v>6</v>
      </c>
      <c r="AG295" s="35"/>
      <c r="AP295" s="4">
        <f t="shared" si="296"/>
        <v>2</v>
      </c>
      <c r="AQ295" s="49">
        <f t="shared" si="297"/>
        <v>0</v>
      </c>
      <c r="AR295" s="13">
        <f t="shared" si="298"/>
        <v>0</v>
      </c>
      <c r="AS295" s="4">
        <f t="shared" si="299"/>
        <v>0</v>
      </c>
      <c r="AT295" s="13">
        <f t="shared" si="300"/>
        <v>0</v>
      </c>
      <c r="AU295" s="49">
        <f t="shared" si="301"/>
        <v>1</v>
      </c>
      <c r="AV295" s="13">
        <f t="shared" si="302"/>
        <v>0.5</v>
      </c>
      <c r="AW295" s="49">
        <f t="shared" si="303"/>
        <v>1</v>
      </c>
      <c r="AX295" s="13">
        <f t="shared" si="304"/>
        <v>0.5</v>
      </c>
      <c r="AY295" s="49">
        <f t="shared" si="305"/>
        <v>1</v>
      </c>
      <c r="AZ295" s="13">
        <f t="shared" si="306"/>
        <v>0.5</v>
      </c>
      <c r="BA295" s="4">
        <f t="shared" si="307"/>
        <v>1</v>
      </c>
      <c r="BB295" s="13">
        <f t="shared" si="308"/>
        <v>0.5</v>
      </c>
      <c r="BC295" s="40">
        <f t="shared" si="309"/>
        <v>2.2727272727272728E-2</v>
      </c>
    </row>
    <row r="296" spans="1:55">
      <c r="A296" t="s">
        <v>125</v>
      </c>
      <c r="L296" s="7" t="s">
        <v>2</v>
      </c>
      <c r="V296" s="46"/>
      <c r="W296" s="35"/>
      <c r="X296" s="35"/>
      <c r="AF296" s="7" t="s">
        <v>6</v>
      </c>
      <c r="AP296" s="4">
        <f t="shared" si="296"/>
        <v>1</v>
      </c>
      <c r="AQ296" s="49">
        <f t="shared" si="297"/>
        <v>0</v>
      </c>
      <c r="AR296" s="13">
        <f t="shared" si="298"/>
        <v>0</v>
      </c>
      <c r="AS296" s="4">
        <f t="shared" si="299"/>
        <v>0</v>
      </c>
      <c r="AT296" s="13">
        <f t="shared" si="300"/>
        <v>0</v>
      </c>
      <c r="AU296" s="49">
        <f t="shared" si="301"/>
        <v>1</v>
      </c>
      <c r="AV296" s="13">
        <f t="shared" si="302"/>
        <v>1</v>
      </c>
      <c r="AW296" s="49">
        <f t="shared" si="303"/>
        <v>0</v>
      </c>
      <c r="AX296" s="13">
        <f t="shared" si="304"/>
        <v>0</v>
      </c>
      <c r="AY296" s="49">
        <f t="shared" si="305"/>
        <v>1</v>
      </c>
      <c r="AZ296" s="13">
        <f t="shared" si="306"/>
        <v>1</v>
      </c>
      <c r="BA296" s="4">
        <f t="shared" si="307"/>
        <v>1</v>
      </c>
      <c r="BB296" s="13">
        <f t="shared" si="308"/>
        <v>1</v>
      </c>
      <c r="BC296" s="40">
        <f t="shared" si="309"/>
        <v>2.2727272727272728E-2</v>
      </c>
    </row>
    <row r="297" spans="1:55">
      <c r="A297" t="s">
        <v>80</v>
      </c>
      <c r="L297" s="7" t="s">
        <v>2</v>
      </c>
      <c r="V297" s="15" t="s">
        <v>2</v>
      </c>
      <c r="AF297" s="35"/>
      <c r="AP297" s="4">
        <f t="shared" si="296"/>
        <v>2</v>
      </c>
      <c r="AQ297" s="49">
        <f t="shared" si="297"/>
        <v>0</v>
      </c>
      <c r="AR297" s="13">
        <f t="shared" si="298"/>
        <v>0</v>
      </c>
      <c r="AS297" s="4">
        <f t="shared" si="299"/>
        <v>0</v>
      </c>
      <c r="AT297" s="13">
        <f t="shared" si="300"/>
        <v>0</v>
      </c>
      <c r="AU297" s="49">
        <f t="shared" si="301"/>
        <v>1</v>
      </c>
      <c r="AV297" s="13">
        <f t="shared" si="302"/>
        <v>0.5</v>
      </c>
      <c r="AW297" s="49">
        <f t="shared" si="303"/>
        <v>1</v>
      </c>
      <c r="AX297" s="13">
        <f t="shared" si="304"/>
        <v>0.5</v>
      </c>
      <c r="AY297" s="49">
        <f t="shared" si="305"/>
        <v>0</v>
      </c>
      <c r="AZ297" s="13">
        <f t="shared" si="306"/>
        <v>0</v>
      </c>
      <c r="BA297" s="4">
        <f t="shared" si="307"/>
        <v>1</v>
      </c>
      <c r="BB297" s="13">
        <f t="shared" si="308"/>
        <v>0.5</v>
      </c>
      <c r="BC297" s="40">
        <f t="shared" si="309"/>
        <v>2.2727272727272728E-2</v>
      </c>
    </row>
    <row r="298" spans="1:55">
      <c r="A298" t="s">
        <v>126</v>
      </c>
      <c r="G298" s="46"/>
      <c r="L298" s="7" t="s">
        <v>2</v>
      </c>
      <c r="V298" s="16" t="s">
        <v>2</v>
      </c>
      <c r="AP298" s="4">
        <f t="shared" si="296"/>
        <v>2</v>
      </c>
      <c r="AQ298" s="49">
        <f t="shared" si="297"/>
        <v>0</v>
      </c>
      <c r="AR298" s="13">
        <f t="shared" si="298"/>
        <v>0</v>
      </c>
      <c r="AS298" s="4">
        <f t="shared" si="299"/>
        <v>0</v>
      </c>
      <c r="AT298" s="13">
        <f t="shared" si="300"/>
        <v>0</v>
      </c>
      <c r="AU298" s="49">
        <f t="shared" si="301"/>
        <v>1</v>
      </c>
      <c r="AV298" s="13">
        <f t="shared" si="302"/>
        <v>0.5</v>
      </c>
      <c r="AW298" s="49">
        <f t="shared" si="303"/>
        <v>1</v>
      </c>
      <c r="AX298" s="13">
        <f t="shared" si="304"/>
        <v>0.5</v>
      </c>
      <c r="AY298" s="49">
        <f t="shared" si="305"/>
        <v>0</v>
      </c>
      <c r="AZ298" s="13">
        <f t="shared" si="306"/>
        <v>0</v>
      </c>
      <c r="BA298" s="4">
        <f t="shared" si="307"/>
        <v>1</v>
      </c>
      <c r="BB298" s="13">
        <f t="shared" si="308"/>
        <v>0.5</v>
      </c>
      <c r="BC298" s="40">
        <f t="shared" si="309"/>
        <v>2.2727272727272728E-2</v>
      </c>
    </row>
    <row r="299" spans="1:55">
      <c r="A299" t="s">
        <v>106</v>
      </c>
      <c r="G299" s="10" t="s">
        <v>5</v>
      </c>
      <c r="H299" s="46"/>
      <c r="V299" s="46"/>
      <c r="AP299" s="4">
        <f t="shared" si="296"/>
        <v>1</v>
      </c>
      <c r="AQ299" s="49">
        <f t="shared" si="297"/>
        <v>0</v>
      </c>
      <c r="AR299" s="13">
        <f t="shared" si="298"/>
        <v>0</v>
      </c>
      <c r="AS299" s="4">
        <f t="shared" si="299"/>
        <v>1</v>
      </c>
      <c r="AT299" s="13">
        <f t="shared" si="300"/>
        <v>1</v>
      </c>
      <c r="AU299" s="49">
        <f t="shared" si="301"/>
        <v>0</v>
      </c>
      <c r="AV299" s="13">
        <f t="shared" si="302"/>
        <v>0</v>
      </c>
      <c r="AW299" s="49">
        <f t="shared" si="303"/>
        <v>0</v>
      </c>
      <c r="AX299" s="13">
        <f t="shared" si="304"/>
        <v>0</v>
      </c>
      <c r="AY299" s="49">
        <f t="shared" si="305"/>
        <v>0</v>
      </c>
      <c r="AZ299" s="13">
        <f t="shared" si="306"/>
        <v>0</v>
      </c>
      <c r="BA299" s="4">
        <f t="shared" si="307"/>
        <v>1</v>
      </c>
      <c r="BB299" s="13">
        <f t="shared" si="308"/>
        <v>1</v>
      </c>
      <c r="BC299" s="40">
        <f t="shared" si="309"/>
        <v>2.2727272727272728E-2</v>
      </c>
    </row>
    <row r="300" spans="1:55">
      <c r="A300" t="s">
        <v>18</v>
      </c>
      <c r="G300" s="7" t="s">
        <v>5</v>
      </c>
      <c r="L300" s="35"/>
      <c r="V300" s="15" t="s">
        <v>2</v>
      </c>
      <c r="AF300" s="35"/>
      <c r="AP300" s="4">
        <f t="shared" si="296"/>
        <v>2</v>
      </c>
      <c r="AQ300" s="49">
        <f t="shared" si="297"/>
        <v>0</v>
      </c>
      <c r="AR300" s="13">
        <f t="shared" si="298"/>
        <v>0</v>
      </c>
      <c r="AS300" s="4">
        <f t="shared" si="299"/>
        <v>1</v>
      </c>
      <c r="AT300" s="13">
        <f t="shared" si="300"/>
        <v>0.5</v>
      </c>
      <c r="AU300" s="49">
        <f t="shared" si="301"/>
        <v>0</v>
      </c>
      <c r="AV300" s="13">
        <f t="shared" si="302"/>
        <v>0</v>
      </c>
      <c r="AW300" s="49">
        <f t="shared" si="303"/>
        <v>1</v>
      </c>
      <c r="AX300" s="13">
        <f t="shared" si="304"/>
        <v>0.5</v>
      </c>
      <c r="AY300" s="49">
        <f t="shared" si="305"/>
        <v>0</v>
      </c>
      <c r="AZ300" s="13">
        <f t="shared" si="306"/>
        <v>0</v>
      </c>
      <c r="BA300" s="4">
        <f t="shared" si="307"/>
        <v>1</v>
      </c>
      <c r="BB300" s="13">
        <f t="shared" si="308"/>
        <v>0.5</v>
      </c>
      <c r="BC300" s="40">
        <f t="shared" si="309"/>
        <v>2.2727272727272728E-2</v>
      </c>
    </row>
    <row r="301" spans="1:55">
      <c r="A301" t="s">
        <v>102</v>
      </c>
      <c r="G301" s="7" t="s">
        <v>5</v>
      </c>
      <c r="V301" s="15" t="s">
        <v>2</v>
      </c>
      <c r="W301" s="16" t="s">
        <v>2</v>
      </c>
      <c r="X301" s="15" t="s">
        <v>2</v>
      </c>
      <c r="AP301" s="4">
        <f t="shared" si="296"/>
        <v>4</v>
      </c>
      <c r="AQ301" s="49">
        <f t="shared" si="297"/>
        <v>0</v>
      </c>
      <c r="AR301" s="13">
        <f t="shared" si="298"/>
        <v>0</v>
      </c>
      <c r="AS301" s="4">
        <f t="shared" si="299"/>
        <v>1</v>
      </c>
      <c r="AT301" s="13">
        <f t="shared" si="300"/>
        <v>0.25</v>
      </c>
      <c r="AU301" s="49">
        <f t="shared" si="301"/>
        <v>0</v>
      </c>
      <c r="AV301" s="13">
        <f t="shared" si="302"/>
        <v>0</v>
      </c>
      <c r="AW301" s="49">
        <f t="shared" si="303"/>
        <v>3</v>
      </c>
      <c r="AX301" s="13">
        <f t="shared" si="304"/>
        <v>0.75</v>
      </c>
      <c r="AY301" s="49">
        <f t="shared" si="305"/>
        <v>0</v>
      </c>
      <c r="AZ301" s="13">
        <f t="shared" si="306"/>
        <v>0</v>
      </c>
      <c r="BA301" s="4">
        <f t="shared" si="307"/>
        <v>1</v>
      </c>
      <c r="BB301" s="13">
        <f t="shared" si="308"/>
        <v>0.25</v>
      </c>
      <c r="BC301" s="40">
        <f t="shared" si="309"/>
        <v>2.2727272727272728E-2</v>
      </c>
    </row>
    <row r="302" spans="1:55">
      <c r="A302" t="s">
        <v>94</v>
      </c>
      <c r="G302" s="39"/>
      <c r="L302" s="35"/>
      <c r="V302" s="15" t="s">
        <v>2</v>
      </c>
      <c r="W302" s="39"/>
      <c r="X302" s="39"/>
      <c r="AP302" s="4">
        <f t="shared" si="296"/>
        <v>1</v>
      </c>
      <c r="AQ302" s="49">
        <f t="shared" si="297"/>
        <v>0</v>
      </c>
      <c r="AR302" s="13">
        <f t="shared" si="298"/>
        <v>0</v>
      </c>
      <c r="AS302" s="4">
        <f t="shared" si="299"/>
        <v>0</v>
      </c>
      <c r="AT302" s="13">
        <f t="shared" si="300"/>
        <v>0</v>
      </c>
      <c r="AU302" s="49">
        <f t="shared" si="301"/>
        <v>0</v>
      </c>
      <c r="AV302" s="13">
        <f t="shared" si="302"/>
        <v>0</v>
      </c>
      <c r="AW302" s="49">
        <f t="shared" si="303"/>
        <v>1</v>
      </c>
      <c r="AX302" s="13">
        <f t="shared" si="304"/>
        <v>1</v>
      </c>
      <c r="AY302" s="49">
        <f t="shared" si="305"/>
        <v>0</v>
      </c>
      <c r="AZ302" s="13">
        <f t="shared" si="306"/>
        <v>0</v>
      </c>
      <c r="BA302" s="4">
        <f t="shared" si="307"/>
        <v>0</v>
      </c>
      <c r="BB302" s="13">
        <f t="shared" si="308"/>
        <v>0</v>
      </c>
      <c r="BC302" s="40">
        <f t="shared" si="309"/>
        <v>0</v>
      </c>
    </row>
    <row r="303" spans="1:55">
      <c r="AR303" s="13"/>
      <c r="AT303" s="13"/>
      <c r="AV303" s="13"/>
      <c r="AX303" s="13"/>
      <c r="AZ303" s="13"/>
      <c r="BB303" s="13"/>
    </row>
    <row r="304" spans="1:55">
      <c r="AR304" s="13"/>
      <c r="AT304" s="13"/>
      <c r="AV304" s="13"/>
      <c r="AX304" s="13"/>
      <c r="AZ304" s="13"/>
      <c r="BB304" s="13"/>
    </row>
    <row r="305" spans="44:54">
      <c r="AR305" s="13"/>
      <c r="AT305" s="13"/>
      <c r="AV305" s="13"/>
      <c r="AX305" s="13"/>
      <c r="AZ305" s="13"/>
      <c r="BB305" s="13"/>
    </row>
    <row r="306" spans="44:54">
      <c r="AR306" s="13"/>
      <c r="AT306" s="13"/>
      <c r="AV306" s="13"/>
      <c r="AX306" s="13"/>
      <c r="AZ306" s="13"/>
      <c r="BB306" s="13"/>
    </row>
    <row r="307" spans="44:54">
      <c r="AR307" s="13"/>
      <c r="AT307" s="13"/>
      <c r="AV307" s="13"/>
      <c r="AX307" s="13"/>
      <c r="AZ307" s="13"/>
      <c r="BB307" s="13"/>
    </row>
    <row r="308" spans="44:54">
      <c r="AR308" s="13"/>
      <c r="AT308" s="13"/>
      <c r="AV308" s="13"/>
      <c r="AX308" s="13"/>
      <c r="AZ308" s="13"/>
      <c r="BB308" s="13"/>
    </row>
    <row r="309" spans="44:54">
      <c r="AR309" s="13"/>
      <c r="AT309" s="13"/>
      <c r="AV309" s="13"/>
      <c r="AX309" s="13"/>
      <c r="AZ309" s="13"/>
      <c r="BB309" s="13"/>
    </row>
    <row r="310" spans="44:54">
      <c r="AR310" s="13"/>
      <c r="AT310" s="13"/>
      <c r="AV310" s="13"/>
      <c r="AX310" s="13"/>
      <c r="AZ310" s="13"/>
      <c r="BB310" s="13"/>
    </row>
    <row r="311" spans="44:54">
      <c r="AR311" s="13"/>
      <c r="AT311" s="13"/>
      <c r="AV311" s="13"/>
      <c r="AX311" s="13"/>
      <c r="AZ311" s="13"/>
      <c r="BB311" s="13"/>
    </row>
    <row r="312" spans="44:54">
      <c r="AR312" s="13"/>
      <c r="AT312" s="13"/>
      <c r="AV312" s="13"/>
      <c r="AX312" s="13"/>
      <c r="AZ312" s="13"/>
      <c r="BB312" s="13"/>
    </row>
    <row r="313" spans="44:54">
      <c r="AR313" s="13"/>
      <c r="AT313" s="13"/>
      <c r="AV313" s="13"/>
      <c r="AX313" s="13"/>
      <c r="AZ313" s="13"/>
      <c r="BB313" s="13"/>
    </row>
    <row r="314" spans="44:54">
      <c r="AR314" s="13"/>
      <c r="AT314" s="13"/>
      <c r="AV314" s="13"/>
      <c r="AX314" s="13"/>
      <c r="AZ314" s="13"/>
      <c r="BB314" s="13"/>
    </row>
    <row r="315" spans="44:54">
      <c r="AR315" s="13"/>
      <c r="AT315" s="13"/>
      <c r="AV315" s="13"/>
      <c r="AX315" s="13"/>
      <c r="AZ315" s="13"/>
      <c r="BB315" s="13"/>
    </row>
    <row r="316" spans="44:54">
      <c r="AR316" s="13"/>
      <c r="AT316" s="13"/>
      <c r="AV316" s="13"/>
      <c r="AX316" s="13"/>
      <c r="AZ316" s="13"/>
      <c r="BB316" s="13"/>
    </row>
    <row r="317" spans="44:54">
      <c r="AR317" s="13"/>
      <c r="AT317" s="13"/>
      <c r="AV317" s="13"/>
      <c r="AX317" s="13"/>
      <c r="AZ317" s="13"/>
      <c r="BB317" s="13"/>
    </row>
    <row r="318" spans="44:54">
      <c r="AR318" s="13"/>
      <c r="AT318" s="13"/>
      <c r="AV318" s="13"/>
      <c r="AX318" s="13"/>
      <c r="AZ318" s="13"/>
      <c r="BB318" s="13"/>
    </row>
    <row r="319" spans="44:54">
      <c r="AR319" s="13"/>
      <c r="AT319" s="13"/>
      <c r="AV319" s="13"/>
      <c r="AX319" s="13"/>
      <c r="AZ319" s="13"/>
      <c r="BB319" s="13"/>
    </row>
    <row r="320" spans="44:54">
      <c r="AR320" s="13"/>
      <c r="AT320" s="13"/>
      <c r="AV320" s="13"/>
      <c r="AX320" s="13"/>
      <c r="AZ320" s="13"/>
      <c r="BB320" s="13"/>
    </row>
    <row r="321" spans="44:54">
      <c r="AR321" s="13"/>
      <c r="AT321" s="13"/>
      <c r="AV321" s="13"/>
      <c r="AX321" s="13"/>
      <c r="AZ321" s="13"/>
      <c r="BB321" s="13"/>
    </row>
    <row r="322" spans="44:54">
      <c r="AR322" s="13"/>
      <c r="AT322" s="13"/>
      <c r="AV322" s="13"/>
      <c r="AX322" s="13"/>
      <c r="AZ322" s="13"/>
      <c r="BB322" s="13"/>
    </row>
    <row r="323" spans="44:54">
      <c r="AR323" s="13"/>
      <c r="AT323" s="13"/>
      <c r="AV323" s="13"/>
      <c r="AX323" s="13"/>
      <c r="AZ323" s="13"/>
      <c r="BB323" s="13"/>
    </row>
    <row r="324" spans="44:54">
      <c r="AR324" s="13"/>
      <c r="AT324" s="13"/>
      <c r="AV324" s="13"/>
      <c r="AX324" s="13"/>
      <c r="AZ324" s="13"/>
      <c r="BB324" s="13"/>
    </row>
    <row r="325" spans="44:54">
      <c r="AR325" s="13"/>
      <c r="AT325" s="13"/>
      <c r="AV325" s="13"/>
      <c r="AX325" s="13"/>
      <c r="AZ325" s="13"/>
      <c r="BB325" s="13"/>
    </row>
    <row r="326" spans="44:54">
      <c r="AR326" s="13"/>
      <c r="AT326" s="13"/>
      <c r="AV326" s="13"/>
      <c r="AX326" s="13"/>
      <c r="AZ326" s="13"/>
      <c r="BB326" s="13"/>
    </row>
    <row r="327" spans="44:54">
      <c r="AR327" s="13"/>
      <c r="AT327" s="13"/>
      <c r="AV327" s="13"/>
      <c r="AX327" s="13"/>
      <c r="AZ327" s="13"/>
      <c r="BB327" s="13"/>
    </row>
    <row r="328" spans="44:54">
      <c r="AR328" s="13"/>
      <c r="AT328" s="13"/>
      <c r="AV328" s="13"/>
      <c r="AX328" s="13"/>
      <c r="AZ328" s="13"/>
      <c r="BB328" s="13"/>
    </row>
    <row r="329" spans="44:54">
      <c r="AR329" s="13"/>
      <c r="AT329" s="13"/>
      <c r="AV329" s="13"/>
      <c r="AX329" s="13"/>
      <c r="AZ329" s="13"/>
      <c r="BB329" s="13"/>
    </row>
    <row r="330" spans="44:54">
      <c r="AR330" s="13"/>
      <c r="AT330" s="13"/>
      <c r="AV330" s="13"/>
      <c r="AX330" s="13"/>
      <c r="AZ330" s="13"/>
      <c r="BB330" s="13"/>
    </row>
    <row r="331" spans="44:54">
      <c r="AR331" s="13"/>
      <c r="AT331" s="13"/>
      <c r="AV331" s="13"/>
      <c r="AX331" s="13"/>
      <c r="AZ331" s="13"/>
      <c r="BB331" s="13"/>
    </row>
    <row r="332" spans="44:54">
      <c r="AR332" s="13"/>
      <c r="AT332" s="13"/>
      <c r="AV332" s="13"/>
      <c r="AX332" s="13"/>
      <c r="AZ332" s="13"/>
      <c r="BB332" s="13"/>
    </row>
    <row r="333" spans="44:54">
      <c r="AR333" s="13"/>
      <c r="AT333" s="13"/>
      <c r="AV333" s="13"/>
      <c r="AX333" s="13"/>
      <c r="AZ333" s="13"/>
      <c r="BB333" s="13"/>
    </row>
    <row r="334" spans="44:54">
      <c r="AR334" s="13"/>
      <c r="AT334" s="13"/>
      <c r="AV334" s="13"/>
      <c r="AX334" s="13"/>
      <c r="AZ334" s="13"/>
      <c r="BB334" s="13"/>
    </row>
    <row r="335" spans="44:54">
      <c r="AR335" s="13"/>
      <c r="AT335" s="13"/>
      <c r="AV335" s="13"/>
      <c r="AX335" s="13"/>
      <c r="AZ335" s="13"/>
      <c r="BB335" s="13"/>
    </row>
    <row r="336" spans="44:54">
      <c r="AR336" s="13"/>
      <c r="AT336" s="13"/>
      <c r="AV336" s="13"/>
      <c r="AX336" s="13"/>
      <c r="AZ336" s="13"/>
      <c r="BB336" s="13"/>
    </row>
    <row r="337" spans="44:54">
      <c r="AR337" s="13"/>
      <c r="AT337" s="13"/>
      <c r="AV337" s="13"/>
      <c r="AX337" s="13"/>
      <c r="AZ337" s="13"/>
      <c r="BB337" s="13"/>
    </row>
    <row r="338" spans="44:54">
      <c r="AR338" s="13"/>
      <c r="AT338" s="13"/>
      <c r="AV338" s="13"/>
      <c r="AX338" s="13"/>
      <c r="AZ338" s="13"/>
      <c r="BB338" s="13"/>
    </row>
    <row r="339" spans="44:54">
      <c r="AR339" s="13"/>
      <c r="AT339" s="13"/>
      <c r="AV339" s="13"/>
      <c r="AX339" s="13"/>
      <c r="AZ339" s="13"/>
      <c r="BB339" s="13"/>
    </row>
    <row r="340" spans="44:54">
      <c r="AR340" s="13"/>
      <c r="AT340" s="13"/>
      <c r="AV340" s="13"/>
      <c r="AX340" s="13"/>
      <c r="AZ340" s="13"/>
      <c r="BB340" s="13"/>
    </row>
    <row r="341" spans="44:54">
      <c r="AR341" s="13"/>
      <c r="AT341" s="13"/>
      <c r="AV341" s="13"/>
      <c r="AX341" s="13"/>
      <c r="AZ341" s="13"/>
      <c r="BB341" s="13"/>
    </row>
    <row r="342" spans="44:54">
      <c r="AR342" s="13"/>
      <c r="AT342" s="13"/>
      <c r="AV342" s="13"/>
      <c r="AX342" s="13"/>
      <c r="AZ342" s="13"/>
      <c r="BB342" s="13"/>
    </row>
    <row r="343" spans="44:54">
      <c r="AR343" s="13"/>
      <c r="AT343" s="13"/>
      <c r="AV343" s="13"/>
      <c r="AX343" s="13"/>
      <c r="AZ343" s="13"/>
      <c r="BB343" s="13"/>
    </row>
    <row r="344" spans="44:54">
      <c r="AR344" s="13"/>
      <c r="AT344" s="13"/>
      <c r="AV344" s="13"/>
      <c r="AX344" s="13"/>
      <c r="AZ344" s="13"/>
      <c r="BB344" s="13"/>
    </row>
    <row r="345" spans="44:54">
      <c r="AR345" s="13"/>
      <c r="AT345" s="13"/>
      <c r="AV345" s="13"/>
      <c r="AX345" s="13"/>
      <c r="AZ345" s="13"/>
      <c r="BB345" s="13"/>
    </row>
    <row r="346" spans="44:54">
      <c r="AR346" s="13"/>
      <c r="AT346" s="13"/>
      <c r="AV346" s="13"/>
      <c r="AX346" s="13"/>
      <c r="AZ346" s="13"/>
      <c r="BB346" s="13"/>
    </row>
    <row r="347" spans="44:54">
      <c r="AR347" s="13"/>
      <c r="AT347" s="13"/>
      <c r="AV347" s="13"/>
      <c r="AX347" s="13"/>
      <c r="AZ347" s="13"/>
      <c r="BB347" s="13"/>
    </row>
    <row r="348" spans="44:54">
      <c r="AR348" s="13"/>
      <c r="AT348" s="13"/>
      <c r="AV348" s="13"/>
      <c r="AX348" s="13"/>
      <c r="AZ348" s="13"/>
      <c r="BB348" s="13"/>
    </row>
    <row r="349" spans="44:54">
      <c r="AR349" s="13"/>
      <c r="AT349" s="13"/>
      <c r="AV349" s="13"/>
      <c r="AX349" s="13"/>
      <c r="AZ349" s="13"/>
      <c r="BB349" s="13"/>
    </row>
    <row r="350" spans="44:54">
      <c r="AR350" s="13"/>
      <c r="AT350" s="13"/>
      <c r="AV350" s="13"/>
      <c r="AX350" s="13"/>
      <c r="AZ350" s="13"/>
      <c r="BB350" s="13"/>
    </row>
    <row r="351" spans="44:54">
      <c r="AR351" s="13"/>
      <c r="AT351" s="13"/>
      <c r="AV351" s="13"/>
      <c r="AX351" s="13"/>
      <c r="AZ351" s="13"/>
      <c r="BB351" s="13"/>
    </row>
    <row r="352" spans="44:54">
      <c r="AR352" s="13"/>
      <c r="AT352" s="13"/>
      <c r="AV352" s="13"/>
      <c r="AX352" s="13"/>
      <c r="AZ352" s="13"/>
      <c r="BB352" s="13"/>
    </row>
    <row r="353" spans="44:54">
      <c r="AR353" s="13"/>
      <c r="AT353" s="13"/>
      <c r="AV353" s="13"/>
      <c r="AX353" s="13"/>
      <c r="AZ353" s="13"/>
      <c r="BB353" s="13"/>
    </row>
    <row r="354" spans="44:54">
      <c r="AR354" s="13"/>
      <c r="AT354" s="13"/>
      <c r="AV354" s="13"/>
      <c r="AX354" s="13"/>
      <c r="AZ354" s="13"/>
      <c r="BB354" s="13"/>
    </row>
    <row r="355" spans="44:54">
      <c r="AR355" s="13"/>
      <c r="AT355" s="13"/>
      <c r="AV355" s="13"/>
      <c r="AX355" s="13"/>
      <c r="AZ355" s="13"/>
      <c r="BB355" s="13"/>
    </row>
    <row r="356" spans="44:54">
      <c r="AR356" s="13"/>
      <c r="AT356" s="13"/>
      <c r="AV356" s="13"/>
      <c r="AX356" s="13"/>
      <c r="AZ356" s="13"/>
      <c r="BB356" s="13"/>
    </row>
    <row r="357" spans="44:54">
      <c r="AR357" s="13"/>
      <c r="AT357" s="13"/>
      <c r="AV357" s="13"/>
      <c r="AX357" s="13"/>
      <c r="AZ357" s="13"/>
      <c r="BB357" s="13"/>
    </row>
    <row r="358" spans="44:54">
      <c r="AR358" s="13"/>
      <c r="AT358" s="13"/>
      <c r="AV358" s="13"/>
      <c r="AX358" s="13"/>
      <c r="AZ358" s="13"/>
      <c r="BB358" s="13"/>
    </row>
    <row r="359" spans="44:54">
      <c r="AR359" s="13"/>
      <c r="AT359" s="13"/>
      <c r="AV359" s="13"/>
      <c r="AX359" s="13"/>
      <c r="AZ359" s="13"/>
      <c r="BB359" s="13"/>
    </row>
    <row r="360" spans="44:54">
      <c r="AR360" s="13"/>
      <c r="AT360" s="13"/>
      <c r="AV360" s="13"/>
      <c r="AX360" s="13"/>
      <c r="AZ360" s="13"/>
      <c r="BB360" s="13"/>
    </row>
    <row r="361" spans="44:54">
      <c r="AR361" s="13"/>
      <c r="AT361" s="13"/>
      <c r="AV361" s="13"/>
      <c r="AX361" s="13"/>
      <c r="AZ361" s="13"/>
      <c r="BB361" s="13"/>
    </row>
    <row r="362" spans="44:54">
      <c r="AR362" s="13"/>
      <c r="AT362" s="13"/>
      <c r="AV362" s="13"/>
      <c r="AX362" s="13"/>
      <c r="AZ362" s="13"/>
      <c r="BB362" s="13"/>
    </row>
    <row r="363" spans="44:54">
      <c r="AR363" s="13"/>
      <c r="AT363" s="13"/>
      <c r="AV363" s="13"/>
      <c r="AX363" s="13"/>
      <c r="AZ363" s="13"/>
      <c r="BB363" s="13"/>
    </row>
  </sheetData>
  <sortState ref="A289:BC302">
    <sortCondition descending="1" ref="BA289:BA302"/>
    <sortCondition descending="1" ref="AU289:AU302"/>
    <sortCondition descending="1" ref="AS289:AS302"/>
  </sortState>
  <mergeCells count="144">
    <mergeCell ref="A44:A45"/>
    <mergeCell ref="AP44:AP45"/>
    <mergeCell ref="AQ44:AQ45"/>
    <mergeCell ref="AR44:AR45"/>
    <mergeCell ref="AS44:AS45"/>
    <mergeCell ref="AT44:AT45"/>
    <mergeCell ref="AY42:AY43"/>
    <mergeCell ref="AR42:AR43"/>
    <mergeCell ref="AT42:AT43"/>
    <mergeCell ref="AV42:AV43"/>
    <mergeCell ref="AX42:AX43"/>
    <mergeCell ref="A42:A43"/>
    <mergeCell ref="AP42:AP43"/>
    <mergeCell ref="AQ42:AQ43"/>
    <mergeCell ref="AS42:AS43"/>
    <mergeCell ref="AU42:AU43"/>
    <mergeCell ref="AW42:AW43"/>
    <mergeCell ref="AZ173:AZ174"/>
    <mergeCell ref="AV160:AV161"/>
    <mergeCell ref="AW160:AW161"/>
    <mergeCell ref="AX160:AX161"/>
    <mergeCell ref="AY160:AY161"/>
    <mergeCell ref="AZ160:AZ161"/>
    <mergeCell ref="AP173:AP174"/>
    <mergeCell ref="AQ173:AQ174"/>
    <mergeCell ref="AR173:AR174"/>
    <mergeCell ref="AS173:AS174"/>
    <mergeCell ref="AT173:AT174"/>
    <mergeCell ref="AP160:AP161"/>
    <mergeCell ref="AQ160:AQ161"/>
    <mergeCell ref="AR160:AR161"/>
    <mergeCell ref="AS160:AS161"/>
    <mergeCell ref="AT160:AT161"/>
    <mergeCell ref="AU160:AU161"/>
    <mergeCell ref="A271:A272"/>
    <mergeCell ref="AP271:AP272"/>
    <mergeCell ref="AQ271:AQ272"/>
    <mergeCell ref="AR271:AR272"/>
    <mergeCell ref="AS271:AS272"/>
    <mergeCell ref="AT271:AT272"/>
    <mergeCell ref="AU271:AU272"/>
    <mergeCell ref="AU222:AU223"/>
    <mergeCell ref="AV222:AV223"/>
    <mergeCell ref="AP222:AP223"/>
    <mergeCell ref="AQ222:AQ223"/>
    <mergeCell ref="AR222:AR223"/>
    <mergeCell ref="AS222:AS223"/>
    <mergeCell ref="AT222:AT223"/>
    <mergeCell ref="AU1:AV1"/>
    <mergeCell ref="BA1:BB1"/>
    <mergeCell ref="AS1:AT1"/>
    <mergeCell ref="A222:A223"/>
    <mergeCell ref="A187:A188"/>
    <mergeCell ref="A173:A174"/>
    <mergeCell ref="A160:A161"/>
    <mergeCell ref="AQ2:AR2"/>
    <mergeCell ref="AS2:AT2"/>
    <mergeCell ref="AW222:AW223"/>
    <mergeCell ref="AX222:AX223"/>
    <mergeCell ref="AY222:AY223"/>
    <mergeCell ref="AZ222:AZ223"/>
    <mergeCell ref="AV187:AV188"/>
    <mergeCell ref="AW187:AW188"/>
    <mergeCell ref="AX187:AX188"/>
    <mergeCell ref="AY187:AY188"/>
    <mergeCell ref="AZ187:AZ188"/>
    <mergeCell ref="AP187:AP188"/>
    <mergeCell ref="AQ187:AQ188"/>
    <mergeCell ref="AR187:AR188"/>
    <mergeCell ref="AS187:AS188"/>
    <mergeCell ref="AT187:AT188"/>
    <mergeCell ref="AU187:AU188"/>
    <mergeCell ref="BA2:BB2"/>
    <mergeCell ref="BA42:BA43"/>
    <mergeCell ref="BB42:BB43"/>
    <mergeCell ref="BA44:BA45"/>
    <mergeCell ref="BB44:BB45"/>
    <mergeCell ref="AU2:AV2"/>
    <mergeCell ref="AW2:AX2"/>
    <mergeCell ref="AY2:AZ2"/>
    <mergeCell ref="AU44:AU45"/>
    <mergeCell ref="AV44:AV45"/>
    <mergeCell ref="AW44:AW45"/>
    <mergeCell ref="AX44:AX45"/>
    <mergeCell ref="AY44:AY45"/>
    <mergeCell ref="AZ44:AZ45"/>
    <mergeCell ref="AZ42:AZ43"/>
    <mergeCell ref="BA271:BA272"/>
    <mergeCell ref="BB271:BB272"/>
    <mergeCell ref="AP239:AP240"/>
    <mergeCell ref="AQ239:AQ240"/>
    <mergeCell ref="AR239:AR240"/>
    <mergeCell ref="AS239:AS240"/>
    <mergeCell ref="AT239:AT240"/>
    <mergeCell ref="AU239:AU240"/>
    <mergeCell ref="BA160:BA161"/>
    <mergeCell ref="BB160:BB161"/>
    <mergeCell ref="BA173:BA174"/>
    <mergeCell ref="BB173:BB174"/>
    <mergeCell ref="BA187:BA188"/>
    <mergeCell ref="BB187:BB188"/>
    <mergeCell ref="AV271:AV272"/>
    <mergeCell ref="AW271:AW272"/>
    <mergeCell ref="AX271:AX272"/>
    <mergeCell ref="AY271:AY272"/>
    <mergeCell ref="AZ271:AZ272"/>
    <mergeCell ref="AU173:AU174"/>
    <mergeCell ref="AV173:AV174"/>
    <mergeCell ref="AW173:AW174"/>
    <mergeCell ref="AX173:AX174"/>
    <mergeCell ref="AY173:AY174"/>
    <mergeCell ref="BB239:BB240"/>
    <mergeCell ref="AV239:AV240"/>
    <mergeCell ref="AW239:AW240"/>
    <mergeCell ref="AX239:AX240"/>
    <mergeCell ref="AY239:AY240"/>
    <mergeCell ref="AZ239:AZ240"/>
    <mergeCell ref="BA239:BA240"/>
    <mergeCell ref="BA222:BA223"/>
    <mergeCell ref="BB222:BB223"/>
    <mergeCell ref="AY287:AY288"/>
    <mergeCell ref="AZ287:AZ288"/>
    <mergeCell ref="BA287:BA288"/>
    <mergeCell ref="BB287:BB288"/>
    <mergeCell ref="A287:A288"/>
    <mergeCell ref="BC42:BC43"/>
    <mergeCell ref="BC44:BC45"/>
    <mergeCell ref="BC160:BC161"/>
    <mergeCell ref="BC173:BC174"/>
    <mergeCell ref="BC187:BC188"/>
    <mergeCell ref="BC222:BC223"/>
    <mergeCell ref="BC239:BC240"/>
    <mergeCell ref="BC271:BC272"/>
    <mergeCell ref="A239:A240"/>
    <mergeCell ref="BC287:BC288"/>
    <mergeCell ref="AP287:AP288"/>
    <mergeCell ref="AQ287:AQ288"/>
    <mergeCell ref="AR287:AR288"/>
    <mergeCell ref="AS287:AS288"/>
    <mergeCell ref="AT287:AT288"/>
    <mergeCell ref="AU287:AU288"/>
    <mergeCell ref="AV287:AV288"/>
    <mergeCell ref="AW287:AW288"/>
    <mergeCell ref="AX287:AX288"/>
  </mergeCells>
  <phoneticPr fontId="2"/>
  <conditionalFormatting sqref="BC10:BC302">
    <cfRule type="top10" dxfId="6" priority="7" rank="3"/>
  </conditionalFormatting>
  <conditionalFormatting sqref="BA4:BA302">
    <cfRule type="top10" dxfId="5" priority="6" rank="3"/>
  </conditionalFormatting>
  <conditionalFormatting sqref="AS4:AS302">
    <cfRule type="top10" dxfId="4" priority="5" rank="3"/>
  </conditionalFormatting>
  <conditionalFormatting sqref="AU4:AU302">
    <cfRule type="top10" dxfId="3" priority="4" rank="3"/>
  </conditionalFormatting>
  <conditionalFormatting sqref="AW4:AW302">
    <cfRule type="top10" dxfId="2" priority="3" rank="3"/>
  </conditionalFormatting>
  <conditionalFormatting sqref="AY4:AY302">
    <cfRule type="top10" dxfId="1" priority="2" rank="3"/>
  </conditionalFormatting>
  <conditionalFormatting sqref="AQ4:AQ302">
    <cfRule type="top10" dxfId="0" priority="1" rank="3"/>
  </conditionalFormatting>
  <pageMargins left="0.7" right="0.7" top="0.75" bottom="0.75" header="0.3" footer="0.3"/>
  <pageSetup paperSize="9" orientation="portrait" horizontalDpi="4294967293" verticalDpi="4294967293" r:id="rId1"/>
  <ignoredErrors>
    <ignoredError sqref="AS10:BA10 AS4:BA9 AS23:BA23 AS11:BA22 AS41:BA45 AS24:AZ40 BA24:BA40 AS59:BA59 AS75:BA75 AS46:BA58 AS60:BA74 AS91:BA91 AS76:BA90 AS107:BA107 AS92:BA106 AS124:BA124 AR108:BA123 AS145:BA145 AR125:BA144 AS159:BA161 AS146:BA158 AS172:BA174 AS162:BA171 AS186:BA188 AS175:BA185 AS202:BA202 AS189:BA201 AS221:BA223 AS203:BA220 AS238:BA240 AS224:BA237 AS254:BA254 AS241:BA253 AS270:BA272 AS255:BA269 AS286:BA288 AS273:BA285 AS289:BA30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</dc:creator>
  <cp:lastModifiedBy>Gen</cp:lastModifiedBy>
  <dcterms:created xsi:type="dcterms:W3CDTF">2010-10-04T11:42:30Z</dcterms:created>
  <dcterms:modified xsi:type="dcterms:W3CDTF">2011-01-08T15:14:53Z</dcterms:modified>
</cp:coreProperties>
</file>